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24226"/>
  <mc:AlternateContent xmlns:mc="http://schemas.openxmlformats.org/markup-compatibility/2006">
    <mc:Choice Requires="x15">
      <x15ac:absPath xmlns:x15ac="http://schemas.microsoft.com/office/spreadsheetml/2010/11/ac" url="\\PPASRVDC01\RFolders\Ludvik Jurković\My Documents\01projekti\u pripremi\cesta C7 projekt Sulić\Natječaj za izvođenje\Natječaj za C7\final\"/>
    </mc:Choice>
  </mc:AlternateContent>
  <xr:revisionPtr revIDLastSave="0" documentId="13_ncr:1_{65FF4197-1B26-4391-8875-0C6D92A8149C}" xr6:coauthVersionLast="47" xr6:coauthVersionMax="47" xr10:uidLastSave="{00000000-0000-0000-0000-000000000000}"/>
  <bookViews>
    <workbookView xWindow="4290" yWindow="510" windowWidth="13545" windowHeight="14610" xr2:uid="{00000000-000D-0000-FFFF-FFFF00000000}"/>
  </bookViews>
  <sheets>
    <sheet name="Troškovnik" sheetId="696" r:id="rId1"/>
  </sheets>
  <definedNames>
    <definedName name="_Toc15114738" localSheetId="0">Troškovnik!#REF!</definedName>
    <definedName name="OLE_LINK1" localSheetId="0">Troškovnik!#REF!</definedName>
    <definedName name="_xlnm.Print_Area" localSheetId="0">Troškovnik!$A$1:$F$128</definedName>
    <definedName name="_xlnm.Print_Titles" localSheetId="0">Troškovnik!$1:$3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1" i="696" l="1"/>
  <c r="F68" i="696"/>
  <c r="F67" i="696"/>
  <c r="F66" i="696"/>
  <c r="F65" i="696"/>
  <c r="F62" i="696"/>
  <c r="F61" i="696"/>
  <c r="F60" i="696"/>
  <c r="F59" i="696"/>
  <c r="F58" i="696"/>
  <c r="F57" i="696"/>
  <c r="F56" i="696"/>
  <c r="F55" i="696"/>
  <c r="F54" i="696"/>
  <c r="F53" i="696"/>
  <c r="F50" i="696"/>
  <c r="F49" i="696"/>
  <c r="F48" i="696"/>
  <c r="F47" i="696"/>
  <c r="F46" i="696"/>
  <c r="F106" i="696"/>
  <c r="F98" i="696"/>
  <c r="F99" i="696" l="1"/>
  <c r="F88" i="696"/>
  <c r="F87" i="696"/>
  <c r="F86" i="696"/>
  <c r="F85" i="696"/>
  <c r="F84" i="696"/>
  <c r="F83" i="696"/>
  <c r="F77" i="696"/>
  <c r="F78" i="696"/>
  <c r="F79" i="696"/>
  <c r="F71" i="696"/>
  <c r="F45" i="696"/>
  <c r="F44" i="696"/>
  <c r="F38" i="696"/>
  <c r="F37" i="696"/>
  <c r="F36" i="696"/>
  <c r="F29" i="696"/>
  <c r="F28" i="696"/>
  <c r="F26" i="696"/>
  <c r="F25" i="696"/>
  <c r="F24" i="696"/>
  <c r="F22" i="696"/>
  <c r="F21" i="696"/>
  <c r="F20" i="696"/>
  <c r="F18" i="696"/>
  <c r="F17" i="696"/>
  <c r="B120" i="696"/>
  <c r="B121" i="696"/>
  <c r="B122" i="696"/>
  <c r="B123" i="696"/>
  <c r="B124" i="696"/>
  <c r="B125" i="696"/>
  <c r="A125" i="696"/>
  <c r="A124" i="696"/>
  <c r="A123" i="696"/>
  <c r="A122" i="696"/>
  <c r="A121" i="696"/>
  <c r="A120" i="696"/>
  <c r="B116" i="696"/>
  <c r="B102" i="696"/>
  <c r="F95" i="696"/>
  <c r="B31" i="696"/>
  <c r="B92" i="696"/>
  <c r="F80" i="696"/>
  <c r="B40" i="696"/>
  <c r="B72" i="696"/>
  <c r="F112" i="696"/>
  <c r="F35" i="696"/>
  <c r="F39" i="696"/>
  <c r="F15" i="696"/>
  <c r="F16" i="696"/>
  <c r="F30" i="696"/>
  <c r="F107" i="696"/>
  <c r="F113" i="696"/>
  <c r="F114" i="696"/>
  <c r="F96" i="696"/>
  <c r="F97" i="696"/>
  <c r="F100" i="696"/>
  <c r="F101" i="696"/>
  <c r="F108" i="696"/>
  <c r="F109" i="696"/>
  <c r="F110" i="696"/>
  <c r="F111" i="696"/>
  <c r="F115" i="696"/>
  <c r="F116" i="696" l="1"/>
  <c r="F102" i="696"/>
  <c r="F92" i="696"/>
  <c r="F123" i="696" s="1"/>
  <c r="F31" i="696"/>
  <c r="F72" i="696"/>
  <c r="F40" i="696"/>
  <c r="F122" i="696" l="1"/>
  <c r="F121" i="696"/>
  <c r="F124" i="696"/>
  <c r="F125" i="696"/>
  <c r="F120" i="696"/>
  <c r="F126" i="696" l="1"/>
  <c r="F127" i="696" l="1"/>
  <c r="F128" i="696" s="1"/>
</calcChain>
</file>

<file path=xl/sharedStrings.xml><?xml version="1.0" encoding="utf-8"?>
<sst xmlns="http://schemas.openxmlformats.org/spreadsheetml/2006/main" count="256" uniqueCount="198">
  <si>
    <t>6.</t>
  </si>
  <si>
    <t>Strelice za usmjeravanje prometa.
Dužina strelice 5.0 m, oblici prema projektu. Oznaka H20 i H21.
  Obračun radova:
Po komadu iscrtane strelice.</t>
  </si>
  <si>
    <t xml:space="preserve">kom. </t>
  </si>
  <si>
    <t>1.4.</t>
  </si>
  <si>
    <t>4.2.</t>
  </si>
  <si>
    <t>4.3.</t>
  </si>
  <si>
    <t>ZEMLJANI RADOVI</t>
  </si>
  <si>
    <t>3.1.</t>
  </si>
  <si>
    <t>4.</t>
  </si>
  <si>
    <t xml:space="preserve"> </t>
  </si>
  <si>
    <t>4.1.</t>
  </si>
  <si>
    <t xml:space="preserve"> NAPOMENA :</t>
  </si>
  <si>
    <t>1.</t>
  </si>
  <si>
    <t>OPREMA CESTE</t>
  </si>
  <si>
    <t>2.</t>
  </si>
  <si>
    <t>2.1.</t>
  </si>
  <si>
    <t>2.2.</t>
  </si>
  <si>
    <t>m'</t>
  </si>
  <si>
    <r>
      <t>m</t>
    </r>
    <r>
      <rPr>
        <vertAlign val="superscript"/>
        <sz val="8"/>
        <rFont val="Arial"/>
        <family val="2"/>
      </rPr>
      <t>3</t>
    </r>
  </si>
  <si>
    <t>kg</t>
  </si>
  <si>
    <t>1.2.</t>
  </si>
  <si>
    <t>Red.br.</t>
  </si>
  <si>
    <t>OPIS RADA</t>
  </si>
  <si>
    <t>Jed.mj.</t>
  </si>
  <si>
    <t>Količina</t>
  </si>
  <si>
    <t>Jed.cij.</t>
  </si>
  <si>
    <t>Cijena</t>
  </si>
  <si>
    <r>
      <t>m</t>
    </r>
    <r>
      <rPr>
        <vertAlign val="superscript"/>
        <sz val="8"/>
        <rFont val="Arial"/>
        <family val="2"/>
      </rPr>
      <t>2</t>
    </r>
  </si>
  <si>
    <t>OZNAKE NA KOLNIKU</t>
  </si>
  <si>
    <t>UKUPNO:</t>
  </si>
  <si>
    <t>1.1.</t>
  </si>
  <si>
    <t>1.3.</t>
  </si>
  <si>
    <t>5.</t>
  </si>
  <si>
    <t>5.1.</t>
  </si>
  <si>
    <t>KOLNIČKA KONSTRUKCIJA</t>
  </si>
  <si>
    <t>G.    Izvoditelj je dužan održavati gradilište za vrijeme izvođenja radova (održavanje zelenila, vertikalne i horizontalne signalizacije i sve ostalo potrebno za sigurno odvijanje prometa).</t>
  </si>
  <si>
    <t xml:space="preserve">E. Cijena transporta materijala iz iskopa na trasi do mjesta ugradnje u nasipe na trasi uključena je u stavci iskopa. 
U stavku troškovnika za izradu ostalih nasipa treba uključiti cijenu dobave odgovarajućeg materijala i transport od pozajmišta ili mjesta nabave gotovog materijala do mjesta ugradnje, uključujući obvezu izvođača da pronađe pozajmište.
Odvoz neupotrebljivog materijala iz iskopa na odgovarajuću deponiju definiran je napomenom u točci B. 
</t>
  </si>
  <si>
    <t xml:space="preserve">Široki iskop. 
Stavka obuhvaća široke iskope predviđene projektom, koje treba izvesti prema karakterističnim profilima, te projektiranim kotama i nagibima. 
Rad se sastoji od prethodnog zapilavanja asfaltnog sloja ili betonskog sloja na rubovima novoprojektirane trase uklanjanja postojećih elemenata koji se nalaze unutar novog profila prometnice (kolnička konstrukcija, rubnjaci, betonski i ostali rigoli, asfaltni i ostali nogostupi, bankine). Sve izvesti prema detaljima i poprečnim profilima iz projekta.
</t>
  </si>
  <si>
    <t>PRIPREMNI RADOVI</t>
  </si>
  <si>
    <r>
      <t>m</t>
    </r>
    <r>
      <rPr>
        <vertAlign val="superscript"/>
        <sz val="8"/>
        <rFont val="Arial"/>
        <family val="2"/>
      </rPr>
      <t>,</t>
    </r>
  </si>
  <si>
    <t>PROMETNI ZNAKOVI</t>
  </si>
  <si>
    <t>5.2.</t>
  </si>
  <si>
    <t>3.</t>
  </si>
  <si>
    <t>kom.</t>
  </si>
  <si>
    <t>5.5.</t>
  </si>
  <si>
    <t>m³</t>
  </si>
  <si>
    <t>3.2.</t>
  </si>
  <si>
    <r>
      <t>Uređenje posteljice nasipa i usjeka od miješanih materijala. 
Planiranje i valjanje posteljice sa dotjerivanjem nagiba prema kotama iz projekta. Stupanj zbijenosti prema standardnom Proctorovom postupku treba biti veći od 100%, a modul stišljivosti mjeren kružnom pločom Ø30cm  Ms&gt;40 MN/m</t>
    </r>
    <r>
      <rPr>
        <vertAlign val="superscript"/>
        <sz val="8"/>
        <rFont val="Arial"/>
        <family val="2"/>
        <charset val="238"/>
      </rPr>
      <t>2</t>
    </r>
    <r>
      <rPr>
        <sz val="8"/>
        <rFont val="Arial"/>
        <family val="2"/>
        <charset val="238"/>
      </rPr>
      <t>. 
 Obračun radova:
Po kvadratnom metru uređene i zbijene posteljice.</t>
    </r>
  </si>
  <si>
    <t>2.4.</t>
  </si>
  <si>
    <t>F.  Zaštitu postojećih instalacija i njihovo eventualno potrebna izmiještanja koje će biti definirana na temelju navedenog postupka treba izvesti korisnik instalacija ili za tu vrstu radova specijalizirane tvrtke. 
Obim i vrste radova koje je potrebno izvršiti u svrhu zaštite i izmiještanja instalacija u trenutku izrade projekta predmetne lokacije nije moguće točno predvidjeti.
Cijene zaštite i izmiještanja instalacija stoga  u troškovniku radova nisu navedene.</t>
  </si>
  <si>
    <t>INSTALACIJSKI KANAL</t>
  </si>
  <si>
    <t xml:space="preserve">B.  U svim stavkama troškovnika koje zahtijevaju odvoz viška materijala na odlagalište u jediničnoj cijeni uključen  je utovar u vozilo, prijevoz na deponiju, deponiranje, plaćanje taksi i ostalih davanja za korištenje deponije, uključujući obvezu izvođača da pronađe deponiju. 
</t>
  </si>
  <si>
    <t>C.  Obračun se vrši prema dimenzijama iz projekta.</t>
  </si>
  <si>
    <t xml:space="preserve">D.  Iskop materijali na trasi  obračunava se bez obzira na kategoriju. Stavka obuhvaća široke i ostale iskope predviđene projektom, utovar u prijevozno sredstvo i odvoz materijala, te planiranje iskopanih površina prema zahtjevim iz projekta.
Pri iskopu treba voditi računa o postojećoj infrastrukturi tako da ne dođe do njenog oštećenja ili uništenja. Po potrebi neke iskope obavljati ručno pri čemu izvođač nema pravo na razliku u cijeni iskopa nastalu uslijed ovakovih izmjena. </t>
  </si>
  <si>
    <t xml:space="preserve">
Stavka obuhvaća dobavu i ugradnju prometnih znakova uključivo dobavu i ugradnju pocinčanog stupa, u svemu prema projektu prometnog rješenja, opisu iz tehničkih uvjeta kao i "Pravilniku o prometnim znakovima i signalizaciji na cestama" (NN 33/2005 i 155/2005).
U jediničnu cijenu su uključeni svi troškovi nabave prometnog znaka, betona, iskopi i betoniranje temelja, montaža stupova i znakova, prijevoz i sve ostalo potrebno za potpuna dovršenje postave znaka.
  Obračun radova:
Po komadu postavljenog prometnog znaka. </t>
  </si>
  <si>
    <t>2.3.</t>
  </si>
  <si>
    <t>Glodanjenje postojećeg asfalta.
Rad obuhvaća profiliranje kolnika specijalnim strojevima radi izravnanja površine kolnika i pripreme za ugradnju novog habajućeg sloja. Debljine glodanja kreće se od 0 do 4cm. Ovim radom obuhvaćeno je i uklanjanje skinutog asfalta te čišćenje obrađene površine kolnika od prašine i ostalih nečistoća.
U jediničnoj cijeni uključen  je utovar odstranjenog materijala u vozilo, prijevoz na deponiju, deponiranje, plaćanje taksi i ostalih davanja za korištenje deponije, uključujući obvezu izvođača da pronađe deponiju.                             
  Obračun radova:
Po  kvadratnom metru pripremljenog kolnika.</t>
  </si>
  <si>
    <t>5.3.</t>
  </si>
  <si>
    <t>5.4.</t>
  </si>
  <si>
    <t>Linija zaustavljanja (STOP linija).
Linija H11 širine 50 cm.
  Obračun radova:
Po kvadratnom metru iscrtane površine.</t>
  </si>
  <si>
    <r>
      <t>m</t>
    </r>
    <r>
      <rPr>
        <vertAlign val="superscript"/>
        <sz val="8"/>
        <rFont val="Arial"/>
        <family val="2"/>
        <charset val="238"/>
      </rPr>
      <t>3</t>
    </r>
  </si>
  <si>
    <r>
      <t>m</t>
    </r>
    <r>
      <rPr>
        <vertAlign val="superscript"/>
        <sz val="8"/>
        <rFont val="Arial"/>
        <family val="2"/>
        <charset val="238"/>
      </rPr>
      <t>2</t>
    </r>
  </si>
  <si>
    <t>A.   Radovi iskolčenja  trase i objekata ( sva geodetska mjerenja kojima se podaci iz projekata prenose na teren, iskolčenje objekata, profiliranje, obnavljanje i održavanje iskolčenih oznaka na terenu za svo vrijeme građenja, odnosno do predaje građevine Naručitelju ) i izrada projekta izvedenog stanja moraju biti uključene u  jedinične cijene stavaka troškovnika i neće se posebno obračunavati.</t>
  </si>
  <si>
    <t>6.1.</t>
  </si>
  <si>
    <t>6.2.</t>
  </si>
  <si>
    <t>Isprekidana razdjelna linija.
Linija širine 20 cm.
  Obračun radova:
Po dužnom metru iscrtane linije.</t>
  </si>
  <si>
    <t>Puna jednostruka razdjelna linija.
Linija širine 20 cm.
  Obračun radova:
Po dužnom metru iscrtane linije.</t>
  </si>
  <si>
    <t>Puna rubna linija.
Linija širine 20 cm. 
  Obračun radova:
Po dužnom metru iscrtane linije.</t>
  </si>
  <si>
    <t>Linija usmjerivanja u raskrižjima.
Duljina punog dijela je 1,0 m, isprekidanog 1,0 m, širina je    20 cm.
  Obračun radova:
Obračun po metru linije uključujući međurazmake.</t>
  </si>
  <si>
    <t>Isprekidana rubna linija.
Linija širine 20 cm. 
  Obračun radova:
Po dužnom metru iscrtane linije.</t>
  </si>
  <si>
    <t>Pri iskopu treba voditi računa o postojećoj infrastrukturi tako da ne dođe do njenog oštećenja ili uništenja. Po potrebi neke iskope obavljati ručno pri čemu izvođač nema pravo na razliku u cijeni iskopa nastalu uslijed ovakovih izmjena.  
Cijena iskopa na trasi jedinstvena je za sve kategorije materijala.  
U jediničnu cijenu uključen je iskop, utovar iskopanog materijala u prijevozna sredstva i prijevoz do mjesta ugradnje. 
Kad se radi o višku materijalu koji je neupotrebljiv za izradu nasipa, u jediničnoj cijeni uključen je utovar materijala u vozilo, prijevoz na deponiju i deponiranje, plaćanje taksi i ostalih davanja za korištenje deponije, uključujući obvezu izvođača da pronađe deponiju.
U cijenu uključiti i rad pod utjecajem vode.
  Obračun radova:
Po kubičnom metru stvarno izvršenog iskopa tla u sraslom stanju.</t>
  </si>
  <si>
    <t>OBORINSKA ODVODNJA</t>
  </si>
  <si>
    <t>3.1.1.</t>
  </si>
  <si>
    <t>3.1.2.</t>
  </si>
  <si>
    <t>3.1.3.</t>
  </si>
  <si>
    <t>3.1.4.</t>
  </si>
  <si>
    <t>3.1.5.</t>
  </si>
  <si>
    <t>3.1.6.</t>
  </si>
  <si>
    <t>3.1.7.</t>
  </si>
  <si>
    <t>BETONSKI RADOVI</t>
  </si>
  <si>
    <t>3.2.1.</t>
  </si>
  <si>
    <r>
      <t>m</t>
    </r>
    <r>
      <rPr>
        <vertAlign val="superscript"/>
        <sz val="8"/>
        <rFont val="Arial"/>
        <family val="2"/>
      </rPr>
      <t>1</t>
    </r>
  </si>
  <si>
    <t>3.2.2.</t>
  </si>
  <si>
    <t>3.2.3.</t>
  </si>
  <si>
    <t>3.2.4.</t>
  </si>
  <si>
    <t>3.2.5.</t>
  </si>
  <si>
    <t>3.2.6.</t>
  </si>
  <si>
    <t>3.2.7.</t>
  </si>
  <si>
    <t>3.2.8.</t>
  </si>
  <si>
    <t>3.2.9.</t>
  </si>
  <si>
    <t>3.2.10.</t>
  </si>
  <si>
    <t>3.3.</t>
  </si>
  <si>
    <t>KANALIZACIJSKI RADOVI</t>
  </si>
  <si>
    <t>3.3.1.</t>
  </si>
  <si>
    <t>3.3.2.</t>
  </si>
  <si>
    <t>3.3.3.</t>
  </si>
  <si>
    <t>3.3.4.</t>
  </si>
  <si>
    <t>Izrada probnih iskopa za lociranje postojećeg sustava odvodnje i položaja podmorskog iskopa. Stavka uključuje iskop 3 probne bušotine kako bi se locirala cijevi, snimanje cijevi, te zatrpavanje iskopa u slojevima nakon završetka svih radova.</t>
  </si>
  <si>
    <t>3.4.</t>
  </si>
  <si>
    <t>BRAVARSKI RADOVI</t>
  </si>
  <si>
    <t>Iskop rova za instalacijski kanal i revizijska onka na kanalu.
Iskop rovova za instalacijski kanal i proširenja za revizijska okna. Iskop se vrši od kote postojećeg terena ili od posteljice prometnice (na dijelu gdje se radi nova kolnička konstrukcija) do dna rova mehaničkim putem, a dubine i širine rova prema poprečnim i uzdužnim profilima u nagibu pokosa 5:1. U cijenu uključiti i proširenja za okna koja će se izvesti 60 cm sa svake strane od predviđenih vanjskih gabarita okana, a produbiti za 25 cm kako bi se izvela podloga od drobljenog kamenog materijala i betonska podloga
U cijenu je uračunato uklanjanje urušenog materijala, kao i ručno otkopavanje oko podzemnih instalacija. Iskopani materijal deponirati sa strane rova za kasnije zatrpavanje ili odvoženje na deponij. Iskopani materijal mora biti udaljen od ruba rova min. 1,0 m.</t>
  </si>
  <si>
    <t>4.1.1.</t>
  </si>
  <si>
    <t>4.1.2.</t>
  </si>
  <si>
    <t>4.1.3.</t>
  </si>
  <si>
    <t>4.1.4.</t>
  </si>
  <si>
    <t>4.2.1.</t>
  </si>
  <si>
    <t>4.2.2.</t>
  </si>
  <si>
    <t>4.2.3.</t>
  </si>
  <si>
    <t>4.2.4.</t>
  </si>
  <si>
    <t>4.2.5.</t>
  </si>
  <si>
    <t>4.2.6.</t>
  </si>
  <si>
    <t>kom</t>
  </si>
  <si>
    <t>4.3.1.</t>
  </si>
  <si>
    <r>
      <t xml:space="preserve">Izrada nosivog sloja od mehanički zbijenog zrnatog kamenog materijala u sloju debljine 30 cm.
Zahtjev kvalitete koji se traži za završni nosivi sloj od mehanički zbijenog zrnatog kamenog materijala je da je modul stišljivosti Ms ≥100 MN/m2, stupanj zbijenosti Sz ≥ 100%. Ravnost mjerena letvom duljine 4 m smije odstupati za najviše 2 cm.
U cijenu ulazi dobava materijala, svi potrebni transpori, razastiranje i ostali radovi na ugradnji i strojnoj obradi do tražene zbijenosti. </t>
    </r>
    <r>
      <rPr>
        <b/>
        <sz val="8"/>
        <rFont val="Arial"/>
        <family val="2"/>
        <charset val="238"/>
      </rPr>
      <t xml:space="preserve"> </t>
    </r>
    <r>
      <rPr>
        <sz val="8"/>
        <rFont val="Arial"/>
        <family val="2"/>
        <charset val="238"/>
      </rPr>
      <t xml:space="preserve">
  Obračun radova:
Po  kubičnom metru ugrađenog materijala u zbijenom stanju.</t>
    </r>
  </si>
  <si>
    <t>5.6.</t>
  </si>
  <si>
    <t>5.7.</t>
  </si>
  <si>
    <t>6.2.1.</t>
  </si>
  <si>
    <t>6.2.2.</t>
  </si>
  <si>
    <t>6.2.3.</t>
  </si>
  <si>
    <t>6.2.4.</t>
  </si>
  <si>
    <t>6.2.5.</t>
  </si>
  <si>
    <t>6.2.6.</t>
  </si>
  <si>
    <t>6.2.7.</t>
  </si>
  <si>
    <t>REKAPITULACIJA  SVIH    RADOVA</t>
  </si>
  <si>
    <t>r.br.</t>
  </si>
  <si>
    <t>opis</t>
  </si>
  <si>
    <t>IZNOS</t>
  </si>
  <si>
    <t>PDV 25%</t>
  </si>
  <si>
    <t>SVEUKUPNO</t>
  </si>
  <si>
    <t>Izrada elaborata iskolčenja trase.  Obračun po kompletu.</t>
  </si>
  <si>
    <t>kpl</t>
  </si>
  <si>
    <t>Geodetski radovi. Stavka obuhvaća iskolčenje prometnice, priključaka te svih instalacija, održavanje točaka operativnog poligona i repera te sva geodetska mjerenja kojima se podaci iz projekta prenose na teren i obrnuto, osiguranje osi iskolčene trase,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kompletu.</t>
  </si>
  <si>
    <t>m</t>
  </si>
  <si>
    <t>Strojno rezanje postojeće kolničke konstrukcije.
Rad obuhvaća zasijecanje motornom pilom postojeće kolničke konstrukcije (asfaltne i betonske) po vanjskim rubovima zahvata.
Obračun radova:
Po metru dužnom izvedenog rezanja.</t>
  </si>
  <si>
    <t>1.5.</t>
  </si>
  <si>
    <t>- vodovodne instalacije.</t>
  </si>
  <si>
    <t>- električne instalacije.</t>
  </si>
  <si>
    <t>- DTK instalacije</t>
  </si>
  <si>
    <t>1.5.1.</t>
  </si>
  <si>
    <t>1.5.2.</t>
  </si>
  <si>
    <t>1.5.3.</t>
  </si>
  <si>
    <t>1.6.</t>
  </si>
  <si>
    <t>1.7.</t>
  </si>
  <si>
    <t>1.6.1.</t>
  </si>
  <si>
    <t>1.6.2.</t>
  </si>
  <si>
    <t>1.6.3.</t>
  </si>
  <si>
    <t>1.8.</t>
  </si>
  <si>
    <t>1.7.1.</t>
  </si>
  <si>
    <t>1.7.2.</t>
  </si>
  <si>
    <t>sanacija</t>
  </si>
  <si>
    <t>novi hidrant</t>
  </si>
  <si>
    <t>2.7.</t>
  </si>
  <si>
    <t>Obilježavanje i pridržavanje postojećih instalacija.
Na površinama unutar zahvata i trasi prometnice postoji više vrsta komunalnih instalacija, te ih je potrebno obilježiti, zaštititi i po potrebi pridržavati tijekom izvođenja radova. Pridržavanje instalacija se obavlja u cijeloj širini kanala i prometnice.
Obilježavanje obaviti uz pomoć vlasnika instalacija.
Obračun radova:
Po dužnom metru instalacije.</t>
  </si>
  <si>
    <t>Izmještanje postojećih komunalnih instalacija.
Na mjestima gdje je projektom naznačeno postojanje instalacija izvođač je obvezan u prisustvu korisnika instalacija i nadzornog inženjera izvršiti iskapanja radi utvrđivanja stvarnog položaja i dubine postojećih instalacija. Ovo se odnosi i na poteze koje korisnik instalacija naknado označi i na onim lokacijama za koje
postoji vjerovatnost da se tu nalaze podzemne instalacije.
Radove na zaštiti postojećih instalacija i (ili) njihovo izmiještanje definirano na temelju navedenog postupka izvodi korisnik instalacija ili za tu vrstu radova specijalizirana tvrtka.
Stavka obuhvaća demontažu instalacija, dobavu i transport potrebnih materijala, ugradnju materijala i opreme i sve radove koje je potrebno izvesti do potpunog dovršetka izmještanja instalacija.
U jediničnoj cijeni uključen je utovar viška i otpadnog materijala u vozilo, svi prijevozi na deponiju i deponiranje, plaćanje taksi i ostalih davanja za korištenje deponije, uključujući obvezu izvođača da pronađe odgovarajuću deponiju.
Obračun radova:
Po dužnom metru stvarno izmještene instalacije.</t>
  </si>
  <si>
    <t>Izrada geodetskog snimka izvedenog stanja.
Nakon završetka radova, izvođač je dužan izraditi geodetski snimak izvedenog stanja objekta i instalacija radi legaliziranja izvedenog stanja građevine u katastru i zemljišnoj knjizi, angažiranjem poduzeća specijaliziranog za takvu vrstu djelatnosti.
Obračun radova:
Po vrsti izrađenog geodetskog snimka.</t>
  </si>
  <si>
    <t>Uređenje slabonosivog temeljnog tla geotekstilom. Geotekstil (330g/m2) se postavlja na prethodno uređenu podlogu na kojoj ne može doći do probijanja geotekstila uslijed dinamičkog i statičkog opterećenja. Podloga mora biti izravnata bez dijelova koji strše. Geotekstil se postavlja u jednom sloju s preklopom od 50cm. Preklop se osigurava na način da se postavlja kamen ili sl. , a ne na način pobijanja kolčića kroz geotekstil. Na njega se postavlja tamponski materijal koji se zbija.
U jediničnu cijenu uključen sav materijal, prijevoz do mjesta
ugradnje, ugradnja i sve ostalo potrebno za dovršenje stavke.
Obračun radova:
Po kvadratnom metru postavljenog geotekstila.</t>
  </si>
  <si>
    <t>Uređenje slabog temeljnog tla primjenom polimernih geomreža. Geomreža se postavlja na prethodno uređenu podlogu.Otvori mreže moraju biti manji od najvećeg zrna nasipa ili tampona ovisno gdje se postavlja. Podloga mora biti izravnata bez dijelova koji strše. Geomreža se postavlja u jednom sloju s preklopom od 50cm. Preklop se osigurava zabijanjem drvenih ili metalnih klinova na razmacima od po 2,0 m. Na njega se postavlja tamponski materijal ili nasip koji se zbija.
U jediničnu cijenu uključen sav materijal, prijevoz do mjesta
ugradnje, ugradnja i sve ostalo potrebno za dovršenje stavke.
Obračun radova:
Po kvadratnom metru postavljene geomreže.</t>
  </si>
  <si>
    <t>Iskop građevinske jame za separator masti i ulja.
Iskop treba obavljati strojno, prema mjerama i visinskim kotama iz projekta. Iskopani materijal deponirati sa strane jame na udaljenosti min. 1,0 m.
U jediničnu cijenu uključen je iskop, uklanjanje urušenog
materijala, crpljenje podzemne vode ili nadošle vode..
Kad se radi o višku materijalu koji je neupotrebljiv za izradu
nasipa, zasipa, u jediničnoj cijeni uključen je utovar materijala u vozilo, prijevoz do mjesta ugradnje ili prijevoz na deponiju i deponiranje, plaćanje taksi i ostalih davanja za korištenje deponije, uključujući obvezu izvođača da pronađe deponiju.
Obračun radova:
Po kubičnom metru stvarno izvršenog iskopa tla u sraslom stanju.</t>
  </si>
  <si>
    <t>Izrada podloge ispod cijevi oborinske odvodnje.
Podloga će se izraditi od drobljenog kamenog materijala veličine zrna do 16 mm na prethodno planiranom dnu rova. Debljina podloge iznosi 15 do 20cm, ovisno o promjeru cijevi. U cijenu je uključeno nabava, doprema i ugradnja materijala sa zbijanjem.
Obračun radova:
Po kubičnom metru ugrađenog materijala.</t>
  </si>
  <si>
    <t>Izrada obloge oko i do 30 cm iznad kanalizacijskih cijevi.
Podloga se izvodi od drobljenog kamenog materijala veličine zrna do 16 mm na prethodno planiranom dnu rova, a sve prema detaljima iz projekta.
Rad obuhvaća nabavu, dopremu i ugradnju materijala sa
zbijanjem.
Obračun radova:
Po kubičnom metru ugrađenog materijala.</t>
  </si>
  <si>
    <t>Armiranje AB kanalica.
Armatura je u obliku šipki i mreža od čelika B500B. Svu
armaturu treba povezati paljenom žicom, te osigurati sve
projektirane razmake. Za vrijeme betoniranja armatura treba biti nepomična. U jediničnu cijenu armature uključeni su: nabava, dobava, ispravljanje, siječenje, savijanje, čišćenje, sklapanje i vezivanje armature.
Obračun radova:
Po kilogramu ispravno ugrađene i preuzete armature.</t>
  </si>
  <si>
    <t>Nabava, doprema i ugradnja separatora ulja i masti s bypassom za protok 250+1000 l/s.
Konstrukcija separatora izvedena je iz čeličnog lima Č.0361, debljine 6 mm. Ulazna i izlazna cijev izvedene su od prokron čelika Č.4572 profila DN 800 mm. Separator je zaštićen specijanom bojom. Uz separator se standardno isporučuju i ugrađuju lijevanoželjezni poklopci nosivosti 400 kN.
Obračun radova:
Po komadu ugrađenog separatora .</t>
  </si>
  <si>
    <t>Nabava, doprema i postavljanje lijevanoželjeznih poklopaca nad revizijskim oknima.
Poklopci su lijevanoželjezni sa okvirom dimenzija
600x600/D600 mm, nosivosti 600 kN. Ugrađuju se nad AB oknima i nad revizijskim otvorima AB kanala oborinske odvodnje.
Obračun radova:
Po komadu ugrađenih poklopaca.</t>
  </si>
  <si>
    <t>Planiranje dna projektiranog rova za izradu armiranobetonskih kanala.
Planiranje je potrebno izvesti s točnošću +/-1 cm, a sve prema nacrtima iz projekta. Sve neravnine treba sasjeći, a dubine popuniti materijalom iz iskopa. Višak materijala odbaciti izvan građevinske jame - rovova.
Obračun radova:
Po kvadratnom metru isplaniranog dna rova, odnosno jame.</t>
  </si>
  <si>
    <t>Izrada tamponskog sloja od mehanički zbijenog zrnatog
kamenog materijala veličine zrna do 64 mm u sloju debljine 20 cm.
Tamponski sloj izvodi se ispod podložnog betona kanla i  revizijskih okana. Zahtjev kvalitete koji se traži za završni nosivi sloj od mehanički zbijenog zrnatog kamenog materijala je da je modul stišljivosti Ms ≥80 MN/m2, stupanj zbijenosti Sz ≥ 100%. Ravnost mjerena letvom duljine 4 m smije odstupati za najviše 2 cm.
U cijenu ulazi dobava materijala, svi potrebni transporti,
razastiranje i ostali radovi na ugradnji i strojnoj obradi do
tražene zbijenosti.
Obračun radova:
Po kubičnom metru ugrađenog materijala u zbijenom stanju.</t>
  </si>
  <si>
    <t>Zatrpavanje rovova i jama
Zatrpavanje se vrši u slojevima 30cm. Rad se sastoji od zatrpavanja odabranim materijalom iz iskopa, tj. miješanim materijalom veličine zrna do 64 mm. Sve izvesti prema detaljima i poprečnim profilima iz projekta.
U jediničnu cijenu ulazi sav rad, ugradnja materijala i uređenje terena.
Obračun radova:
Po kubičnom metru zatrpanog materijala.</t>
  </si>
  <si>
    <t>Izrada betonske podloge ispod AB kanala i revizijskih okana.
Betonska podloga se izvodi od betona C16/20 na prethodno planiranom dnu, a debljine podloga su 10, 15 i 20 cm.
U cijenu je uključeno spravljanje, doprema i ugradnja betona, tekontrola kvalitete.
Obračun radova:
Po kubičnom metru ugrađenog betona.</t>
  </si>
  <si>
    <t>Armiranje revizijskih AB okana na instlacijskom kanalu
Armatura je u obliku šipki i mreža od čelika B500B. Svu
armaturu treba povezati paljenom žicom, te osigurati sve
projektirane razmake. Za vrijeme betoniranja armatura treba biti nepomična. U jediničnu cijenu armature uključeni su: nabava, dobava, ispravljanje, siječenje, savijanje, čišćenje, sklapanje i vezivanje armature.
Obračun radova:
Po kilogramu ispravno ugrađene i preuzete armature.</t>
  </si>
  <si>
    <t>Izrada cementom stabiliziranog donjeg nosivog sloja kolničke konstrukcije u debljini od 20 cm..
Sloj se izvodi od drobljenog kamena po recepturi ovlaštene organizacije, debljine 20 cm u zbijenom stanju. Izrada ovog sloja vrši se nakon što nadzorni organ primi donji nosivi mehnički stabilizirani sloj. Prije polaganja stabilizacijske mješavine podloga mora biti vlažna. Zahtjevana tlačna čvrstoća je 3-6.5 MPa. Radom se ne smije započeti prije nego se pribavi prethodni radni sastav i prije nego se izradi dokazani radni sastav.
Zbijanje izvesti u vremenu max. do 2 sata od mješanja
stabilizacijake mješavine. Stabilizacija se ne smije izvoditi na temperaturi nižoj od +5 C, niti kada je moguće da temperatura u slijedeće 24 h padne ispod + 5C, niti po kišnom vremenu.
Također ne smije biti smrznut niti podložni sloj, niti zrnati
kameni materijal. Sloj štititi od atmosferilija (smrzavanje -
toplina), održavati vlažnim 7 dana. Po sloju se min. 7 dana ne smije odvijati nikakav promet.
U cijeni obuhvaćeno: nabava svog materijala, prijevoz,
proizvodnja stabilizacijske mješavine, ugradnja u sloj određene debljine, njega i zaštita izrađenog sloja.
Obračun radova:
Po kubičnom metru ugrađenog materijala u zbijenom stanju.</t>
  </si>
  <si>
    <t>Izrada bitumenskog međusloja za međusobno sljepljivanje nosivih slojeva.
Prskanje bitumenskom emulzijom provodi se isključivo motornim prskalicama, koje omogućavaju jednoliku raspodjelu bitumenske emulzije po površini. Ručno prskanje nije dopušteno, izuzev na mjestima koja nisu dostupna motornoj prskalici i uz suglasnost nadzornog inženjera. Prije početka prskanja bitumenskom emulzijom, površina sloja izrađenog na bazi hidrauličnih veziva mora biti čista, suha ili prirodno vlažna. Prskanje sloja izrađenog na bazi hidrauličnih veziva bitumenskom emulzijom nije dopušteno za vrijeme kiše, odnosno pri relativnoj vlažnosti zraka većoj od 75 % i pri temperaturi zraka i podloge nižoj od 5 °C.
U cijeni stavke su sadržani svi troškovi nabave materijala, prijevoz, oprema i sve ostalo što je potrebno za izvođenje radova.
Obračun radova:
Po kvadratnom metru stvarno poprskane površine.</t>
  </si>
  <si>
    <t>Armiranje podložne betonske ploče za separator ulja i masti.
Armatura je u obliku šipki i mreža od čelika B500B. Svu
armaturu treba povezati paljenom žicom, te osigurati sve
projektirane razmake. Za vrijeme betoniranja armatura treba biti nepomična. U jediničnu cijenu armature uključeni su: nabava, dobava, ispravljanje, siječenje, savijanje, čišćenje, sklapanje i vezivanje armature.
Obračun radova:
Po kilogramu ispravno ugrađene i preuzete armature.</t>
  </si>
  <si>
    <t>Nabava, doprema i ugradnja TIDE - FLEX nepovratnog ventila tip TF-2 DN 600.
Obračun radova:
Po komadu ugrađenih nepovratnih ventila.</t>
  </si>
  <si>
    <t>Nabava, doprema i ugradnja kanalizacijskih cijevi DN 600.
Cijevi si nazivne krutosti SN15000 od centrifugiranog poliestera proizvedene prema OENORM B5161. Pojedinačna dužina cijevi je 6 m, a na jednom kraju cijevi je montirana poliesterska spojnica s brtvom od EPDM-a.
Obračun radova:
Po metru dužnom ugrađene cijevi sa spojnicama.</t>
  </si>
  <si>
    <t>m1</t>
  </si>
  <si>
    <t>Armiranje AB instalacijskih kanala i platica.
Armatura je u obliku šipki i mreža od čelika B500B. Svu
armaturu treba povezati paljenom žicom, te osigurati sve
projektirane razmake. Za vrijeme betoniranja armatura treba biti nepomična. U jediničnu cijenu armature uključeni su: nabava, dobava, ispravljanje, siječenje, savijanje, čišćenje, sklapanje i vezivanje armature.
Obračun radova:
Po kilogramu ispravno ugrađene i preuzete armature.</t>
  </si>
  <si>
    <t>Lociranje podzemnih hidranata hidrantske mreže, čišćenje i sanacija, te postavljanje na novoprojektiranu visinu.
Stavka uključuje sve radove potrebne da bi se postojeći hidranti osbosobili za rad i postavili na nove visine. Ukoliko hidrante nije moguće osposobiti potrebno ih je zamjeniti i postaviti nove sa svom potrebnom opremom do potpune funkcionalnosti istih.
Obračun po komadu</t>
  </si>
  <si>
    <t>m2</t>
  </si>
  <si>
    <t>Zamjena sloja slabo nosivog temeljnog tla boljim materijalom. Rad uključuje iskop slabog materijala s odvozom u odlagalište, te njegovu zamjenu izradom zbijenog nasipnog sloja od boljeg kamenog materijala 0-100. Iskop materijala plaća se po jediničnoj cijeni iskopa, prijevoz u odlagalište prema jediničnoj cijeni prijevoza za određenu dužinu prijevoza, a sloj zamijenjenog materijala po jediničnoj cijeni izrade nasipa.
Obračun radova:
Po kubičnom metru potpuno završenog i zbijenog sloja</t>
  </si>
  <si>
    <t>Iskop rova za elemente oborinske odvodnje.
Iskop rovova za polaganje AB kanala sa platicama, poliesterskih cijevi, kanalica i okna nepovratnog ventila s proširenjima za revizijska okna. Iskop se vrši od kote postojećeg terena ili od posteljice prometnice (na dijelu gdje se radi nova kolnička konstrukcija) do dna rova mehaničkim putem, a dubine i širine rova prema poprečnim i uzdužnim profilima u nagibu pokosa 5:1. U cijenu uključiti i proširenja za okna koja će se izvesti 60 cm sa svake strane od predviđenih vanjskih gabarita okana, a produbiti za 25 cm kako bi se izvela podloga od drobljenog kamenog materijala i betonska podloga
U cijenu je uračunato uklanjanje urušenog materijala, kao i
ručno otkopavanje oko podzemnih instalacija. Iskopani materijal deponirati sa strane rova za kasnije zatrpavanje ili odvoženje na deponij. Iskopani materijal mora biti udaljen od ruba rova min. 1,0 m.</t>
  </si>
  <si>
    <t>Planiranje dna projektiranog rova za polaganje poliesterskih cijevi i izradu armiranobetonskih kanala sa platicama.
Planiranje je potrebno izvesti s točnošću +/-1 cm, a sve prema nacrtima iz projekta. Sve neravnine treba sasjeći, a dubine popuniti materijalom iz iskopa. Višak materijala odbaciti izvan građevinske jame - rovova.
Obračun radova:
Po kvadratnom metru isplaniranog dna rova, odnosno jame.</t>
  </si>
  <si>
    <t>Izrada tamponskog sloja od mehanički zbijenog zrnatog
kamenog materijala veličine zrna do 64 mm u sloju debljine 20 cm.
Tamponski sloj izvodi se ispod podložnog betona kanala sa platicama, revizijskih okana, okna nepovratnog ventila, separatora, kanalica. Zahtjev kvalitete koji se traži za završni nosivi sloj od mehanički zbijenog zrnatog kamenog materijala je da je modul stišljivosti Ms ≥80 MN/m2, stupanj zbijenosti Sz ≥ 100%. Ravnost mjerena letvom duljine 4 m smije odstupati za najviše 2 cm.
U cijenu ulazi dobava materijala, svi potrebni transporti,
razastiranje i ostali radovi na ugradnji i strojnoj obradi do
tražene zbijenosti.
Obračun radova:
Po kubičnom metru ugrađenog materijala u zbijenom stanju.</t>
  </si>
  <si>
    <t>Zatrpavanje rovova i jama
Strojno zatrpavanje se izvodi nakon izrade elemenata oborinske odvodnje (kanala sa platicama, cijevi, sparatora, revizijskih okana) sa svim predradnjama. Zatrpavanje se vrši u slojevima 30cm. Rad se sastoji od zatrpavanja odabranim materijalom iz iskopa, tj. miješanim materijalom veličine zrna do 64 mm. Sve izvesti prema detaljima i poprečnim profilima iz projekta.
U jediničnu cijenu ulazi sav rad, ugradnja materijala i uređenje terena.
Obračun radova:
Po kubičnom metru zatrpanog materijala.</t>
  </si>
  <si>
    <t>Izrada betonske podloge ispod revizijskih okana, okna
nepovratnog ventila, AB kanala sa platicama i separatora.
Betonska podloga se izvodi od betona C16/20 na prethodno planiranom dnu, a debljine podloga su 10, 15 i 20 cm.
U cijenu je uključeno spravljanje, doprema i ugradnja betona, tekontrola kvalitete.
Obračun radova:
Po kubičnom metru ugrađenog betona.</t>
  </si>
  <si>
    <t>Armiranje revizijskih AB revizijskih okana i okna nepovratnog ventila.
Armatura je u obliku šipki i mreža od čelika B500B. Svu
armaturu treba povezati paljenom žicom, te osigurati sve
projektirane razmake. Za vrijeme betoniranja armatura treba biti nepomična. U jediničnu cijenu armature uključeni su: nabava, dobava, ispravljanje, siječenje, savijanje, čišćenje, sklapanje i vezivanje armature.
Obračun radova:
Po kilogramu ispravno ugrađene i preuzete armature.</t>
  </si>
  <si>
    <t>Izrada dna, zidova i ploče AB revizijski okana i okna
nepovratnog ventila.
Gore navedeni elementi izrađuju se od betona C30/37 razreda izloženosti XF u dvostranoj oplati. U cijenu je uključena izrada oplate, spravljanje, doprema i ugradnja betona, zaštita i njega betona, kontrola kvalitete i zbijenosti betona, skidanje oplate i odstranjivanje otpadaka.
Obračun radova:
Po kubičnom metru ugrađenog betona.</t>
  </si>
  <si>
    <t>Izrada podložne betonske ploče za separator ulja i masti.
Podložna ploča izrađuje se ispod separatora dimenzija
11x3.5x0.2m. U cijenu je uračunata nabava, doprema i
ugradnja betona kvalitete C25/30 razreda izloženosti XF4, zaštita i njega, te kontrola kvalitete i zbijenosti betona.
Obračun radova:
Po kubičnom metru ugrađenog betona</t>
  </si>
  <si>
    <t>Izrada armiranobetonskih kanala oborinske odvodnje.
Stavka obuhvaća izradu dna i zidova oborinskih kanala sa od betona kvalitete C35/45 razreda izloženosti XF4.
Kanali se izvode prema dimenzijama iz projekta na prethodno izvedenom podložnom sloju. Kanali su položeni u blagom padu i visinski se prilagođavaju prometnici i ostalim elementima u prostoru, te je potrebna preciznosti pri izvođenju U cijenu je uračunata nabava, doprema i ugradnja betona betonim C35/45 sa oplatom, zaštita i njega, te kontrola kvalitetei zbijenosti betona. Izvode se AB kanali širine 50 i 80 cm.
Obračun radova:
Po kubičnom metru ugrađenog betona.</t>
  </si>
  <si>
    <t>Izrada i montiranje montažnih armiranobetonskih platica.
Platice će se postaviti nad kanalima oborinske odvodnje širine 50 cm i 80 cm od betona C35/45 razreda izloženosti XF4. Platice su s konkavnim zaobljenim udubljenjem od 2cm s gornje strane, za bolje prikupljanje oborinske vode. Platice će se armirati rebrastom B500B armaturom.
U cijenu je uračunata nabava, doprema i ugradnja betona C35/45 sa oplatom, zaštita i njega, te kontrola kvalitete i zbijenosti betona, te nabava, siječenje, savijanje, doprema, sklapanje i vezivanje armature. U platicama će se ostaviti kuke za strojno postavljanje platica.
AB platica dimenzije 100x80x20cm i 100x110x20cm
Obračun radova:
Po komadu ugrađene platice.</t>
  </si>
  <si>
    <t>Izrada armiranobetonskih instalacijskih kanala.
Stavka obuhvaća izradu dna i zidova oborinskih kanala od betona kvalitete C35/45 razreda izloženosti XF4.
Kanali se izvode prema dimenzijama iz projekta na prethodno izvedenom podložnom sloju. Kanali su položeni u blagom padu i visinski se prilagođavaju prometnici i ostalim elementima u prostoru, te je potrebna preciznosti pri izvođenju U cijenu je uračunata nabava, doprema i ugradnja betona betonim C35/45 sa oplatom, zaštita i njega, te kontrola kvalitetei zbijenosti betona. U cijenu uključiti i proširenja kanala na mjestima revizija.
Obračun radova:
Po kubičnom metru ugrađenog betona.</t>
  </si>
  <si>
    <t>Izrada montažnih armiranobetonskih platica (poklopci kanala).
Platice će se postaviti nad instalacijskim kanalom od betona C35/45 razreda izloženosti XF4. . Platice će se armirati rebrastom B500B armaturom.
U cijenu je uračunata nabava, doprema i ugradnja betona C35/45 sa oplatom, zaštita i njega, te kontrola kvalitete i zbijenosti betona, te nabava, siječenje, savijanje, doprema, sklapanje i vezivanje armature. U platicama će se ostaviti kuke za strojno postavljanje platica.
Obračun radova:
Po komadu ugrađene platice.</t>
  </si>
  <si>
    <t>Izrada armiranobetonskih revizijskih okanana instalacijskom kanala.
Stavka obuhvaća izradu dna, zidova i gornje ploče okana od betona kvalitete C35/45 razreda izloženosti XF4.
Okna se izvode prema dimenzijama iz projekta na prethodno izvedenom podložnom sloju. Okna se visinski se prilagođavaju prometnici i ostalim elementima u prostoru, te je potrebna preciznosti pri izvođenju U cijenu je uračunata nabava, doprema i ugradnja betona betonim C35/45 sa oplatom, zaštita i njega, te kontrola kvalitetei zbijenosti betona.
Obračun radova:
Po kubičnom metru ugrađenog betona.</t>
  </si>
  <si>
    <t xml:space="preserve">Demontaža i uklanjanje čeličnih odbojnika, poklopaca šahtova, slivničih rešetki i drugih prepreka na trasi.
Stavka obuhvaća  pažljivo demontiranje svih postojećih elemenata. Neoštećene ih treba predati investitoru i odložiti na lokaciju koju odredi investitor. Nakon završetka radova, elemente koje odredi investitor vratiti na poziciju.  </t>
  </si>
  <si>
    <t>Izrada habajućeg sloja kolnika od asfaltbetona AC 11 surf (BIT 50/70) AG4 M4 (AB 11, karbonat) debljine 4.0 cm. 
U cijenu ulazi nabava materijala, proizvodnja mješavine, prijevoz do mjesta ugradnje, ugradnja i valjanje do potrebne zbijenosti, uključujući špricanje kolnika bitumenskom emulzijom prije postavljanja habajućeg sloja. 
  Obračun radova:
Po kvadratnom metru gornje površine stvarno položenog sloja na voznim i rubnim trakovima.</t>
  </si>
  <si>
    <t>Izrada bitumeniziranog nosivog sloja AC 22 base (BIT 50/70) AG6 M2 (BNS 22, karbonat), debljine 7.0 cm
U cijenu ulazi nabava materijala, proizvodnja mješavine,
prijevoz do mjesta ugradnje, ugradnja i valjanje odgovarajućim strojevima.
Obračun radova:
Po kvadratnom metru gornje površine stvarno položenog sloja.</t>
  </si>
  <si>
    <t>Uređenje (asfaltiranje) pristupnih puteva i  ostalih cesta  s kojima se križa glavna lučka cesta.
Rad obuhvaća izradu izravnavajućeg sloja BNS 22 debljine ≥ 6.0 cm i habajućeg sloja kolnika od asfaltbetona AB 11 debljine 4cm. Kod uređenja makadamskih puteva prethodno je potrebno postaviti nosivi izravnavajući sloj od mehanički zbijenog zrnatog kamenog materijala debljine do 20 cm. 
U cijenu ulazi nabava materijala, proizvodnja mješavine, prijevoz do mjesta ugradnje, ugradnja i valjanje do potrebne zbijenosti. 
  Obračun radova:
Po kvadratnom metru uređenog novog asfaltnog kolnika izvan kolnika glavne trase.</t>
  </si>
  <si>
    <r>
      <rPr>
        <b/>
        <sz val="8"/>
        <rFont val="Arial"/>
        <family val="2"/>
        <charset val="238"/>
      </rPr>
      <t xml:space="preserve">Oznake na kolniku su: </t>
    </r>
    <r>
      <rPr>
        <sz val="8"/>
        <rFont val="Arial"/>
        <family val="2"/>
        <charset val="238"/>
      </rPr>
      <t xml:space="preserve">
</t>
    </r>
    <r>
      <rPr>
        <i/>
        <sz val="8"/>
        <rFont val="Arial"/>
        <family val="2"/>
        <charset val="238"/>
      </rPr>
      <t>Uzdužne oznake</t>
    </r>
    <r>
      <rPr>
        <sz val="8"/>
        <rFont val="Arial"/>
        <family val="2"/>
        <charset val="238"/>
      </rPr>
      <t xml:space="preserve"> na kolniku su razdjelne crte, rubne crte i              crte upozorenja.
</t>
    </r>
    <r>
      <rPr>
        <i/>
        <sz val="8"/>
        <rFont val="Arial"/>
        <family val="2"/>
        <charset val="238"/>
      </rPr>
      <t xml:space="preserve">Poprečne oznake </t>
    </r>
    <r>
      <rPr>
        <sz val="8"/>
        <rFont val="Arial"/>
        <family val="2"/>
        <charset val="238"/>
      </rPr>
      <t xml:space="preserve">na kolniku su crte zaustavljanja, kose crte, graničnici i pješački prijelazi.
</t>
    </r>
    <r>
      <rPr>
        <i/>
        <sz val="8"/>
        <rFont val="Arial"/>
        <family val="2"/>
        <charset val="238"/>
      </rPr>
      <t xml:space="preserve">Ostale oznake na kolniku </t>
    </r>
    <r>
      <rPr>
        <sz val="8"/>
        <rFont val="Arial"/>
        <family val="2"/>
        <charset val="238"/>
      </rPr>
      <t>su strelice,  polja za usmjeravanje prometa, crte usmjeravanja prometa, natpisi, oznake za označavanje prometnih površina za posebne namjene, oznake mjesta za parkiranje i uzdužne oznake.
Materijal koji se koristi za označavanje na kolniku treba biti trajan i ne smije mijenjati boju. Koeficijent trenja treba biti približno jednak kao kod kolnika, sa maksimalnim odstupanjem + 5% kod suhog i + 10% kod mokrog kolnika.
Izvedba uzdužnih crta na kolniku u svemu prema projektu prometnog rješenja, opisu iz tehničkih uvjeta kao i Pravilniku o prometnim znakovima i signalizaciji na cestama (NN 33/2005 i 155/2005), uključivo sav potreban rad i materijal.</t>
    </r>
  </si>
  <si>
    <t>Nabavka, transport i ugradnja tipskih betonskih kanalica (Samoborka tip 1  70x12x50 cm - armirana klase čvrstoće C35/45 ili jednakovrijedno). Betonske kanalice se postavljaju na prethodno uvaljanu i pripremljenu nosivu podlogu (cementna stabilizacija) te po pravcu niveliraju. Ugrađuju se s razmakom (spojnicom) u zemljovlažni beton. Spojnice se zapunjavaju cementnim mortom. U stavku je uključena priprema podloge i sav materijal i rad do potpune funkcionalnosti.
Obračun radova:
Po metru dužnom ugrađene kanalice.</t>
  </si>
  <si>
    <t>Armiranje armiranobetonskih kanala oborinske odvodnje i platica.
Armatura je u obliku šipki i mreža od čelika B500B. Svu
armaturu treba povezati paljenom žicom, te osigurati sve
projektirane razmake. Za vrijeme betoniranja armatura treba biti nepomična. U jediničnu cijenu armature uključeni su: nabava, dobava, ispravljanje, siječenje, savijanje, čišćenje, sklapanje i vezivanje armature.
Obračun radova:
Po kilogramu ispravno ugrađene i preuzete armature.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</si>
</sst>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n&quot;"/>
  </numFmts>
  <fonts count="20" x14ac:knownFonts="1">
    <font>
      <sz val="10"/>
      <name val="Arial"/>
      <charset val="238"/>
    </font>
    <font>
      <sz val="8"/>
      <name val="Arial"/>
      <family val="2"/>
    </font>
    <font>
      <vertAlign val="superscript"/>
      <sz val="8"/>
      <name val="Arial"/>
      <family val="2"/>
    </font>
    <font>
      <b/>
      <sz val="8"/>
      <name val="Arial"/>
      <family val="2"/>
    </font>
    <font>
      <b/>
      <sz val="10"/>
      <name val="Arial"/>
      <family val="2"/>
    </font>
    <font>
      <b/>
      <sz val="12"/>
      <name val="Arial"/>
      <family val="2"/>
    </font>
    <font>
      <sz val="8"/>
      <name val="Arial"/>
      <family val="2"/>
      <charset val="238"/>
    </font>
    <font>
      <b/>
      <sz val="8"/>
      <name val="Arial"/>
      <family val="2"/>
      <charset val="238"/>
    </font>
    <font>
      <sz val="8"/>
      <name val="Arial"/>
      <charset val="238"/>
    </font>
    <font>
      <vertAlign val="superscript"/>
      <sz val="8"/>
      <name val="Arial"/>
      <family val="2"/>
      <charset val="238"/>
    </font>
    <font>
      <b/>
      <sz val="9"/>
      <name val="Arial"/>
      <family val="2"/>
      <charset val="238"/>
    </font>
    <font>
      <b/>
      <sz val="12"/>
      <name val="Arial"/>
      <family val="2"/>
      <charset val="238"/>
    </font>
    <font>
      <sz val="7.5"/>
      <name val="Arial"/>
      <family val="2"/>
    </font>
    <font>
      <sz val="7.5"/>
      <name val="Arial"/>
      <family val="2"/>
      <charset val="238"/>
    </font>
    <font>
      <i/>
      <sz val="8"/>
      <name val="Arial"/>
      <family val="2"/>
      <charset val="238"/>
    </font>
    <font>
      <b/>
      <sz val="11"/>
      <name val="Arial"/>
      <family val="2"/>
    </font>
    <font>
      <sz val="16"/>
      <name val="Arial"/>
      <family val="2"/>
      <charset val="238"/>
    </font>
    <font>
      <sz val="9"/>
      <name val="Arial"/>
      <family val="2"/>
    </font>
    <font>
      <sz val="9"/>
      <name val="Arial"/>
      <family val="2"/>
      <charset val="238"/>
    </font>
    <font>
      <b/>
      <sz val="7"/>
      <name val="Arial"/>
      <family val="2"/>
    </font>
  </fonts>
  <fills count="5">
    <fill>
      <patternFill patternType="none"/>
    </fill>
    <fill>
      <patternFill patternType="gray125"/>
    </fill>
    <fill>
      <patternFill patternType="solid">
        <fgColor indexed="45"/>
        <bgColor indexed="64"/>
      </patternFill>
    </fill>
    <fill>
      <patternFill patternType="solid">
        <fgColor rgb="FFFFFF00"/>
        <bgColor indexed="64"/>
      </patternFill>
    </fill>
    <fill>
      <patternFill patternType="solid">
        <fgColor rgb="FF92D050"/>
        <bgColor indexed="64"/>
      </patternFill>
    </fill>
  </fills>
  <borders count="53">
    <border>
      <left/>
      <right/>
      <top/>
      <bottom/>
      <diagonal/>
    </border>
    <border>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style="medium">
        <color indexed="64"/>
      </right>
      <top style="medium">
        <color indexed="64"/>
      </top>
      <bottom style="thin">
        <color indexed="64"/>
      </bottom>
      <diagonal/>
    </border>
    <border>
      <left style="medium">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style="medium">
        <color indexed="64"/>
      </left>
      <right style="dashed">
        <color indexed="64"/>
      </right>
      <top style="thin">
        <color indexed="64"/>
      </top>
      <bottom style="dashed">
        <color indexed="64"/>
      </bottom>
      <diagonal/>
    </border>
    <border>
      <left style="dashed">
        <color indexed="64"/>
      </left>
      <right style="dashed">
        <color indexed="64"/>
      </right>
      <top style="thin">
        <color indexed="64"/>
      </top>
      <bottom style="dashed">
        <color indexed="64"/>
      </bottom>
      <diagonal/>
    </border>
    <border>
      <left style="dashed">
        <color indexed="64"/>
      </left>
      <right style="medium">
        <color indexed="64"/>
      </right>
      <top style="thin">
        <color indexed="64"/>
      </top>
      <bottom style="dashed">
        <color indexed="64"/>
      </bottom>
      <diagonal/>
    </border>
    <border>
      <left style="medium">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medium">
        <color indexed="64"/>
      </right>
      <top style="dashed">
        <color indexed="64"/>
      </top>
      <bottom style="thin">
        <color indexed="64"/>
      </bottom>
      <diagonal/>
    </border>
    <border>
      <left style="medium">
        <color indexed="64"/>
      </left>
      <right style="dashed">
        <color indexed="64"/>
      </right>
      <top style="thin">
        <color indexed="64"/>
      </top>
      <bottom/>
      <diagonal/>
    </border>
    <border>
      <left style="dashed">
        <color indexed="64"/>
      </left>
      <right style="dashed">
        <color indexed="64"/>
      </right>
      <top style="thin">
        <color indexed="64"/>
      </top>
      <bottom/>
      <diagonal/>
    </border>
    <border>
      <left style="medium">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medium">
        <color indexed="64"/>
      </right>
      <top style="medium">
        <color indexed="64"/>
      </top>
      <bottom/>
      <diagonal/>
    </border>
    <border>
      <left style="medium">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s>
  <cellStyleXfs count="2">
    <xf numFmtId="0" fontId="0" fillId="0" borderId="0"/>
    <xf numFmtId="0" fontId="1" fillId="2" borderId="0" applyNumberFormat="0" applyFont="0" applyBorder="0" applyAlignment="0" applyProtection="0"/>
  </cellStyleXfs>
  <cellXfs count="171">
    <xf numFmtId="0" fontId="0" fillId="0" borderId="0" xfId="0"/>
    <xf numFmtId="0" fontId="1" fillId="0" borderId="2" xfId="0" applyFont="1" applyBorder="1" applyAlignment="1">
      <alignment horizontal="justify" vertical="top" wrapText="1"/>
    </xf>
    <xf numFmtId="0" fontId="1" fillId="0" borderId="0" xfId="0" applyFont="1" applyAlignment="1">
      <alignment wrapText="1"/>
    </xf>
    <xf numFmtId="0" fontId="6" fillId="0" borderId="0" xfId="0" applyFont="1" applyAlignment="1">
      <alignment wrapText="1"/>
    </xf>
    <xf numFmtId="0" fontId="7" fillId="0" borderId="2" xfId="0" applyFont="1" applyBorder="1" applyAlignment="1">
      <alignment horizontal="center" vertical="top" wrapText="1"/>
    </xf>
    <xf numFmtId="4" fontId="13" fillId="0" borderId="2" xfId="0" applyNumberFormat="1" applyFont="1" applyBorder="1" applyAlignment="1">
      <alignment horizontal="right" wrapText="1"/>
    </xf>
    <xf numFmtId="0" fontId="1" fillId="0" borderId="2" xfId="0" applyFont="1" applyBorder="1" applyAlignment="1">
      <alignment horizontal="right" wrapText="1"/>
    </xf>
    <xf numFmtId="0" fontId="1" fillId="0" borderId="1" xfId="0" applyFont="1" applyBorder="1" applyAlignment="1">
      <alignment wrapText="1"/>
    </xf>
    <xf numFmtId="0" fontId="4" fillId="0" borderId="0" xfId="0" applyFont="1" applyAlignment="1">
      <alignment vertical="center" wrapText="1"/>
    </xf>
    <xf numFmtId="4" fontId="1" fillId="0" borderId="0" xfId="0" applyNumberFormat="1" applyFont="1" applyAlignment="1">
      <alignment horizontal="right" wrapText="1"/>
    </xf>
    <xf numFmtId="0" fontId="1" fillId="0" borderId="0" xfId="0" applyFont="1" applyAlignment="1">
      <alignment horizontal="right" wrapText="1"/>
    </xf>
    <xf numFmtId="2" fontId="1" fillId="0" borderId="0" xfId="0" applyNumberFormat="1" applyFont="1" applyAlignment="1">
      <alignment horizontal="right" wrapText="1"/>
    </xf>
    <xf numFmtId="4" fontId="6" fillId="0" borderId="2" xfId="0" applyNumberFormat="1" applyFont="1" applyBorder="1" applyAlignment="1">
      <alignment horizontal="right" wrapText="1"/>
    </xf>
    <xf numFmtId="0" fontId="1" fillId="3" borderId="0" xfId="0" applyFont="1" applyFill="1" applyAlignment="1">
      <alignment wrapText="1"/>
    </xf>
    <xf numFmtId="0" fontId="4" fillId="0" borderId="5" xfId="0" applyFont="1" applyBorder="1" applyAlignment="1">
      <alignment horizontal="center" vertical="center" wrapText="1"/>
    </xf>
    <xf numFmtId="0" fontId="4" fillId="0" borderId="5" xfId="0" applyFont="1" applyBorder="1" applyAlignment="1">
      <alignment horizontal="right" vertical="center" wrapText="1"/>
    </xf>
    <xf numFmtId="2" fontId="4" fillId="0" borderId="5" xfId="0" applyNumberFormat="1" applyFont="1" applyBorder="1" applyAlignment="1">
      <alignment horizontal="right" vertical="center" wrapText="1"/>
    </xf>
    <xf numFmtId="4" fontId="4" fillId="0" borderId="5" xfId="0" applyNumberFormat="1" applyFont="1" applyBorder="1" applyAlignment="1">
      <alignment horizontal="right" vertical="center" wrapText="1"/>
    </xf>
    <xf numFmtId="4" fontId="4" fillId="0" borderId="6" xfId="0" applyNumberFormat="1" applyFont="1" applyBorder="1" applyAlignment="1">
      <alignment horizontal="right" vertical="center" wrapText="1"/>
    </xf>
    <xf numFmtId="0" fontId="4" fillId="0" borderId="4" xfId="0" applyFont="1" applyBorder="1" applyAlignment="1">
      <alignment horizontal="center" vertical="center" wrapText="1"/>
    </xf>
    <xf numFmtId="49" fontId="15" fillId="0" borderId="7" xfId="0" applyNumberFormat="1" applyFont="1" applyBorder="1" applyAlignment="1">
      <alignment horizontal="center" vertical="center"/>
    </xf>
    <xf numFmtId="0" fontId="16" fillId="0" borderId="8" xfId="0" applyFont="1" applyBorder="1" applyAlignment="1">
      <alignment horizontal="left"/>
    </xf>
    <xf numFmtId="4" fontId="17" fillId="0" borderId="0" xfId="0" applyNumberFormat="1" applyFont="1"/>
    <xf numFmtId="2" fontId="15" fillId="0" borderId="7" xfId="0" applyNumberFormat="1" applyFont="1" applyBorder="1" applyAlignment="1">
      <alignment horizontal="center" vertical="center"/>
    </xf>
    <xf numFmtId="0" fontId="5" fillId="0" borderId="8" xfId="0" applyFont="1" applyBorder="1" applyAlignment="1">
      <alignment horizontal="center"/>
    </xf>
    <xf numFmtId="4" fontId="5" fillId="0" borderId="8" xfId="0" applyNumberFormat="1" applyFont="1" applyBorder="1" applyAlignment="1">
      <alignment horizontal="center"/>
    </xf>
    <xf numFmtId="164" fontId="5" fillId="0" borderId="8" xfId="0" applyNumberFormat="1" applyFont="1" applyBorder="1"/>
    <xf numFmtId="4" fontId="15" fillId="0" borderId="9" xfId="0" applyNumberFormat="1" applyFont="1" applyBorder="1" applyAlignment="1">
      <alignment horizontal="center"/>
    </xf>
    <xf numFmtId="0" fontId="18" fillId="0" borderId="8" xfId="0" applyFont="1" applyBorder="1" applyAlignment="1">
      <alignment vertical="top" wrapText="1"/>
    </xf>
    <xf numFmtId="4" fontId="11" fillId="0" borderId="8" xfId="0" applyNumberFormat="1" applyFont="1" applyBorder="1"/>
    <xf numFmtId="164" fontId="11" fillId="0" borderId="8" xfId="0" applyNumberFormat="1" applyFont="1" applyBorder="1"/>
    <xf numFmtId="4" fontId="5" fillId="0" borderId="9" xfId="0" applyNumberFormat="1" applyFont="1" applyBorder="1"/>
    <xf numFmtId="0" fontId="11" fillId="0" borderId="8" xfId="0" applyFont="1" applyBorder="1" applyAlignment="1">
      <alignment horizontal="center"/>
    </xf>
    <xf numFmtId="4" fontId="11" fillId="0" borderId="9" xfId="0" applyNumberFormat="1" applyFont="1" applyBorder="1"/>
    <xf numFmtId="0" fontId="11" fillId="0" borderId="8" xfId="0" applyFont="1" applyBorder="1" applyAlignment="1">
      <alignment horizontal="right"/>
    </xf>
    <xf numFmtId="49" fontId="15" fillId="0" borderId="11" xfId="0" applyNumberFormat="1" applyFont="1" applyBorder="1" applyAlignment="1">
      <alignment horizontal="center" vertical="center"/>
    </xf>
    <xf numFmtId="0" fontId="11" fillId="0" borderId="12" xfId="0" applyFont="1" applyBorder="1" applyAlignment="1">
      <alignment horizontal="right"/>
    </xf>
    <xf numFmtId="4" fontId="11" fillId="0" borderId="13" xfId="0" applyNumberFormat="1" applyFont="1" applyBorder="1"/>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2" fontId="19" fillId="0" borderId="15" xfId="0" applyNumberFormat="1" applyFont="1" applyBorder="1" applyAlignment="1">
      <alignment horizontal="center" vertical="center" wrapText="1"/>
    </xf>
    <xf numFmtId="4" fontId="19" fillId="0" borderId="15" xfId="0" applyNumberFormat="1" applyFont="1" applyBorder="1" applyAlignment="1">
      <alignment horizontal="center" vertical="center" wrapText="1"/>
    </xf>
    <xf numFmtId="4" fontId="19" fillId="0" borderId="16" xfId="0" applyNumberFormat="1" applyFont="1" applyBorder="1" applyAlignment="1">
      <alignment horizontal="center" vertical="center" wrapText="1"/>
    </xf>
    <xf numFmtId="0" fontId="19" fillId="0" borderId="0" xfId="0" applyFont="1" applyAlignment="1">
      <alignment horizontal="right" vertical="center" wrapText="1"/>
    </xf>
    <xf numFmtId="2" fontId="19" fillId="0" borderId="0" xfId="0" applyNumberFormat="1" applyFont="1" applyAlignment="1">
      <alignment horizontal="right" vertical="center" wrapText="1"/>
    </xf>
    <xf numFmtId="4" fontId="19" fillId="0" borderId="0" xfId="0" applyNumberFormat="1" applyFont="1" applyAlignment="1">
      <alignment horizontal="right" vertical="center" wrapText="1"/>
    </xf>
    <xf numFmtId="4" fontId="19" fillId="0" borderId="18" xfId="0" applyNumberFormat="1" applyFont="1" applyBorder="1" applyAlignment="1">
      <alignment horizontal="right" vertical="center" wrapText="1"/>
    </xf>
    <xf numFmtId="0" fontId="19" fillId="0" borderId="0" xfId="0" applyFont="1" applyAlignment="1">
      <alignment horizontal="justify" vertical="top" wrapText="1"/>
    </xf>
    <xf numFmtId="0" fontId="19" fillId="0" borderId="3" xfId="0" applyFont="1" applyBorder="1" applyAlignment="1">
      <alignment horizontal="justify" vertical="top" wrapText="1"/>
    </xf>
    <xf numFmtId="0" fontId="19" fillId="0" borderId="3" xfId="0" applyFont="1" applyBorder="1" applyAlignment="1">
      <alignment horizontal="right" vertical="center" wrapText="1"/>
    </xf>
    <xf numFmtId="2" fontId="19" fillId="0" borderId="3" xfId="0" applyNumberFormat="1" applyFont="1" applyBorder="1" applyAlignment="1">
      <alignment horizontal="right" vertical="center" wrapText="1"/>
    </xf>
    <xf numFmtId="4" fontId="19" fillId="0" borderId="3" xfId="0" applyNumberFormat="1" applyFont="1" applyBorder="1" applyAlignment="1">
      <alignment horizontal="right" vertical="center" wrapText="1"/>
    </xf>
    <xf numFmtId="4" fontId="19" fillId="0" borderId="20" xfId="0" applyNumberFormat="1" applyFont="1" applyBorder="1" applyAlignment="1">
      <alignment horizontal="right" vertical="center" wrapText="1"/>
    </xf>
    <xf numFmtId="49" fontId="10" fillId="0" borderId="21" xfId="0" applyNumberFormat="1" applyFont="1" applyBorder="1" applyAlignment="1">
      <alignment horizontal="center" vertical="center" wrapText="1"/>
    </xf>
    <xf numFmtId="0" fontId="18" fillId="0" borderId="22" xfId="0" applyFont="1" applyBorder="1" applyAlignment="1">
      <alignment horizontal="center" vertical="center" wrapText="1"/>
    </xf>
    <xf numFmtId="4" fontId="18" fillId="0" borderId="22" xfId="0" applyNumberFormat="1" applyFont="1" applyBorder="1" applyAlignment="1">
      <alignment horizontal="center" vertical="center"/>
    </xf>
    <xf numFmtId="164" fontId="18" fillId="0" borderId="22" xfId="0" applyNumberFormat="1" applyFont="1" applyBorder="1" applyAlignment="1">
      <alignment horizontal="center" vertical="center"/>
    </xf>
    <xf numFmtId="4" fontId="18" fillId="0" borderId="23" xfId="0" applyNumberFormat="1" applyFont="1" applyBorder="1" applyAlignment="1">
      <alignment horizontal="center" vertical="center" wrapText="1"/>
    </xf>
    <xf numFmtId="0" fontId="18" fillId="0" borderId="10" xfId="0" applyFont="1" applyBorder="1"/>
    <xf numFmtId="0" fontId="18" fillId="0" borderId="8" xfId="0" applyFont="1" applyBorder="1"/>
    <xf numFmtId="2" fontId="1" fillId="0" borderId="25" xfId="0" applyNumberFormat="1" applyFont="1" applyBorder="1" applyAlignment="1">
      <alignment horizontal="right" wrapText="1"/>
    </xf>
    <xf numFmtId="4" fontId="12" fillId="0" borderId="25" xfId="0" applyNumberFormat="1" applyFont="1" applyBorder="1" applyAlignment="1">
      <alignment horizontal="right" wrapText="1"/>
    </xf>
    <xf numFmtId="4" fontId="12" fillId="0" borderId="26" xfId="0" applyNumberFormat="1" applyFont="1" applyBorder="1" applyAlignment="1">
      <alignment horizontal="right" wrapText="1"/>
    </xf>
    <xf numFmtId="0" fontId="6" fillId="0" borderId="25" xfId="0" applyFont="1" applyBorder="1" applyAlignment="1">
      <alignment horizontal="right" wrapText="1"/>
    </xf>
    <xf numFmtId="0" fontId="6" fillId="0" borderId="25" xfId="0" quotePrefix="1" applyFont="1" applyBorder="1" applyAlignment="1">
      <alignment horizontal="justify" vertical="top" wrapText="1"/>
    </xf>
    <xf numFmtId="0" fontId="6" fillId="0" borderId="28" xfId="0" applyFont="1" applyBorder="1" applyAlignment="1">
      <alignment horizontal="justify" vertical="top" wrapText="1"/>
    </xf>
    <xf numFmtId="0" fontId="1" fillId="0" borderId="28" xfId="0" applyFont="1" applyBorder="1" applyAlignment="1">
      <alignment horizontal="right" wrapText="1"/>
    </xf>
    <xf numFmtId="2" fontId="1" fillId="0" borderId="28" xfId="0" applyNumberFormat="1" applyFont="1" applyBorder="1" applyAlignment="1">
      <alignment horizontal="right" wrapText="1"/>
    </xf>
    <xf numFmtId="4" fontId="12" fillId="0" borderId="28" xfId="0" applyNumberFormat="1" applyFont="1" applyBorder="1" applyAlignment="1">
      <alignment horizontal="right" wrapText="1"/>
    </xf>
    <xf numFmtId="4" fontId="12" fillId="0" borderId="29" xfId="0" applyNumberFormat="1" applyFont="1" applyBorder="1" applyAlignment="1">
      <alignment horizontal="right" wrapText="1"/>
    </xf>
    <xf numFmtId="0" fontId="6" fillId="0" borderId="31" xfId="0" applyFont="1" applyBorder="1" applyAlignment="1">
      <alignment horizontal="justify" vertical="top" wrapText="1"/>
    </xf>
    <xf numFmtId="0" fontId="1" fillId="0" borderId="31" xfId="0" applyFont="1" applyBorder="1" applyAlignment="1">
      <alignment horizontal="right" wrapText="1"/>
    </xf>
    <xf numFmtId="2" fontId="1" fillId="0" borderId="31" xfId="0" applyNumberFormat="1" applyFont="1" applyBorder="1" applyAlignment="1">
      <alignment horizontal="right" wrapText="1"/>
    </xf>
    <xf numFmtId="4" fontId="12" fillId="0" borderId="31" xfId="0" applyNumberFormat="1" applyFont="1" applyBorder="1" applyAlignment="1">
      <alignment horizontal="right" wrapText="1"/>
    </xf>
    <xf numFmtId="4" fontId="12" fillId="0" borderId="32" xfId="0" applyNumberFormat="1" applyFont="1" applyBorder="1" applyAlignment="1">
      <alignment horizontal="right" wrapText="1"/>
    </xf>
    <xf numFmtId="0" fontId="6" fillId="0" borderId="31" xfId="0" applyFont="1" applyBorder="1" applyAlignment="1">
      <alignment horizontal="right" wrapText="1"/>
    </xf>
    <xf numFmtId="1" fontId="6" fillId="0" borderId="31" xfId="0" applyNumberFormat="1" applyFont="1" applyBorder="1" applyAlignment="1">
      <alignment horizontal="right" wrapText="1"/>
    </xf>
    <xf numFmtId="0" fontId="6" fillId="0" borderId="34" xfId="0" applyFont="1" applyBorder="1" applyAlignment="1">
      <alignment horizontal="justify" vertical="top" wrapText="1"/>
    </xf>
    <xf numFmtId="0" fontId="6" fillId="0" borderId="34" xfId="0" applyFont="1" applyBorder="1" applyAlignment="1">
      <alignment horizontal="right" wrapText="1"/>
    </xf>
    <xf numFmtId="4" fontId="6" fillId="0" borderId="34" xfId="0" applyNumberFormat="1" applyFont="1" applyBorder="1" applyAlignment="1">
      <alignment horizontal="right" wrapText="1"/>
    </xf>
    <xf numFmtId="4" fontId="12" fillId="0" borderId="34" xfId="0" applyNumberFormat="1" applyFont="1" applyBorder="1" applyAlignment="1">
      <alignment horizontal="right" wrapText="1"/>
    </xf>
    <xf numFmtId="4" fontId="12" fillId="0" borderId="35" xfId="0" applyNumberFormat="1" applyFont="1" applyBorder="1" applyAlignment="1">
      <alignment horizontal="right" wrapText="1"/>
    </xf>
    <xf numFmtId="0" fontId="6" fillId="0" borderId="37" xfId="0" applyFont="1" applyBorder="1" applyAlignment="1">
      <alignment horizontal="justify" vertical="top" wrapText="1"/>
    </xf>
    <xf numFmtId="0" fontId="6" fillId="0" borderId="37" xfId="0" applyFont="1" applyBorder="1" applyAlignment="1">
      <alignment horizontal="right" wrapText="1"/>
    </xf>
    <xf numFmtId="2" fontId="1" fillId="0" borderId="37" xfId="0" applyNumberFormat="1" applyFont="1" applyBorder="1" applyAlignment="1">
      <alignment horizontal="right" wrapText="1"/>
    </xf>
    <xf numFmtId="4" fontId="12" fillId="0" borderId="37" xfId="0" applyNumberFormat="1" applyFont="1" applyBorder="1" applyAlignment="1">
      <alignment horizontal="right" wrapText="1"/>
    </xf>
    <xf numFmtId="4" fontId="12" fillId="0" borderId="38" xfId="0" applyNumberFormat="1" applyFont="1" applyBorder="1" applyAlignment="1">
      <alignment horizontal="right" wrapText="1"/>
    </xf>
    <xf numFmtId="0" fontId="6" fillId="0" borderId="40" xfId="0" quotePrefix="1" applyFont="1" applyBorder="1" applyAlignment="1">
      <alignment horizontal="justify" vertical="top" wrapText="1"/>
    </xf>
    <xf numFmtId="0" fontId="6" fillId="0" borderId="40" xfId="0" applyFont="1" applyBorder="1" applyAlignment="1">
      <alignment horizontal="right" wrapText="1"/>
    </xf>
    <xf numFmtId="2" fontId="1" fillId="0" borderId="40" xfId="0" applyNumberFormat="1" applyFont="1" applyBorder="1" applyAlignment="1">
      <alignment horizontal="right" wrapText="1"/>
    </xf>
    <xf numFmtId="4" fontId="12" fillId="0" borderId="40" xfId="0" applyNumberFormat="1" applyFont="1" applyBorder="1" applyAlignment="1">
      <alignment horizontal="right" wrapText="1"/>
    </xf>
    <xf numFmtId="4" fontId="12" fillId="0" borderId="41" xfId="0" applyNumberFormat="1" applyFont="1" applyBorder="1" applyAlignment="1">
      <alignment horizontal="right" wrapText="1"/>
    </xf>
    <xf numFmtId="0" fontId="7" fillId="0" borderId="27" xfId="0" applyFont="1" applyBorder="1" applyAlignment="1">
      <alignment horizontal="center" vertical="top" wrapText="1"/>
    </xf>
    <xf numFmtId="0" fontId="7" fillId="0" borderId="30" xfId="0" applyFont="1" applyBorder="1" applyAlignment="1">
      <alignment horizontal="center" vertical="top" wrapText="1"/>
    </xf>
    <xf numFmtId="0" fontId="7" fillId="0" borderId="36" xfId="0" applyFont="1" applyBorder="1" applyAlignment="1">
      <alignment horizontal="center" vertical="top" wrapText="1"/>
    </xf>
    <xf numFmtId="14" fontId="7" fillId="0" borderId="24" xfId="0" quotePrefix="1" applyNumberFormat="1" applyFont="1" applyBorder="1" applyAlignment="1">
      <alignment horizontal="center" vertical="top" wrapText="1"/>
    </xf>
    <xf numFmtId="0" fontId="7" fillId="0" borderId="24" xfId="0" applyFont="1" applyBorder="1" applyAlignment="1">
      <alignment horizontal="center" vertical="top" wrapText="1"/>
    </xf>
    <xf numFmtId="0" fontId="7" fillId="0" borderId="39" xfId="0" applyFont="1" applyBorder="1" applyAlignment="1">
      <alignment horizontal="center" vertical="top" wrapText="1"/>
    </xf>
    <xf numFmtId="0" fontId="7" fillId="0" borderId="33" xfId="0" applyFont="1" applyBorder="1" applyAlignment="1">
      <alignment horizontal="center" vertical="top" wrapText="1"/>
    </xf>
    <xf numFmtId="0" fontId="1" fillId="0" borderId="0" xfId="0" applyFont="1" applyAlignment="1">
      <alignment horizontal="center" wrapText="1"/>
    </xf>
    <xf numFmtId="0" fontId="19" fillId="0" borderId="17" xfId="0" quotePrefix="1" applyFont="1" applyBorder="1" applyAlignment="1">
      <alignment horizontal="center" vertical="center" wrapText="1"/>
    </xf>
    <xf numFmtId="0" fontId="19" fillId="0" borderId="17" xfId="0" applyFont="1" applyBorder="1" applyAlignment="1">
      <alignment horizontal="center" vertical="center" wrapText="1"/>
    </xf>
    <xf numFmtId="0" fontId="19" fillId="0" borderId="19" xfId="0" quotePrefix="1" applyFont="1" applyBorder="1" applyAlignment="1">
      <alignment horizontal="center" vertical="center" wrapText="1"/>
    </xf>
    <xf numFmtId="0" fontId="7" fillId="0" borderId="42" xfId="0" applyFont="1" applyBorder="1" applyAlignment="1">
      <alignment horizontal="center" vertical="top" wrapText="1"/>
    </xf>
    <xf numFmtId="1" fontId="6" fillId="0" borderId="43" xfId="0" applyNumberFormat="1" applyFont="1" applyBorder="1" applyAlignment="1">
      <alignment horizontal="right" wrapText="1"/>
    </xf>
    <xf numFmtId="4" fontId="12" fillId="0" borderId="43" xfId="0" applyNumberFormat="1" applyFont="1" applyBorder="1" applyAlignment="1">
      <alignment horizontal="right" wrapText="1"/>
    </xf>
    <xf numFmtId="14" fontId="7" fillId="0" borderId="42" xfId="0" applyNumberFormat="1" applyFont="1" applyBorder="1" applyAlignment="1">
      <alignment horizontal="center" vertical="top" wrapText="1"/>
    </xf>
    <xf numFmtId="0" fontId="6" fillId="0" borderId="43" xfId="0" applyFont="1" applyBorder="1" applyAlignment="1">
      <alignment horizontal="justify" vertical="top" wrapText="1"/>
    </xf>
    <xf numFmtId="4" fontId="6" fillId="0" borderId="28" xfId="0" applyNumberFormat="1" applyFont="1" applyBorder="1" applyAlignment="1">
      <alignment horizontal="right" wrapText="1"/>
    </xf>
    <xf numFmtId="4" fontId="13" fillId="0" borderId="28" xfId="0" applyNumberFormat="1" applyFont="1" applyBorder="1" applyAlignment="1">
      <alignment horizontal="right" wrapText="1"/>
    </xf>
    <xf numFmtId="4" fontId="13" fillId="0" borderId="29" xfId="0" applyNumberFormat="1" applyFont="1" applyBorder="1" applyAlignment="1">
      <alignment horizontal="right" wrapText="1"/>
    </xf>
    <xf numFmtId="4" fontId="6" fillId="0" borderId="31" xfId="0" applyNumberFormat="1" applyFont="1" applyBorder="1" applyAlignment="1">
      <alignment horizontal="right" wrapText="1"/>
    </xf>
    <xf numFmtId="4" fontId="13" fillId="0" borderId="31" xfId="0" applyNumberFormat="1" applyFont="1" applyBorder="1" applyAlignment="1">
      <alignment horizontal="right" wrapText="1"/>
    </xf>
    <xf numFmtId="4" fontId="13" fillId="0" borderId="32" xfId="0" applyNumberFormat="1" applyFont="1" applyBorder="1" applyAlignment="1">
      <alignment horizontal="right" wrapText="1"/>
    </xf>
    <xf numFmtId="0" fontId="4" fillId="0" borderId="33" xfId="0" applyFont="1" applyBorder="1" applyAlignment="1">
      <alignment horizontal="center" vertical="center" wrapText="1"/>
    </xf>
    <xf numFmtId="0" fontId="4" fillId="0" borderId="34" xfId="0" applyFont="1" applyBorder="1" applyAlignment="1">
      <alignment horizontal="right" vertical="center" wrapText="1"/>
    </xf>
    <xf numFmtId="2" fontId="4" fillId="0" borderId="34" xfId="0" applyNumberFormat="1" applyFont="1" applyBorder="1" applyAlignment="1">
      <alignment horizontal="right" vertical="center" wrapText="1"/>
    </xf>
    <xf numFmtId="4" fontId="4" fillId="0" borderId="34" xfId="0" applyNumberFormat="1" applyFont="1" applyBorder="1" applyAlignment="1">
      <alignment horizontal="right" vertical="center" wrapText="1"/>
    </xf>
    <xf numFmtId="4" fontId="4" fillId="0" borderId="35" xfId="0" applyNumberFormat="1" applyFont="1" applyBorder="1" applyAlignment="1">
      <alignment horizontal="right" vertical="center" wrapText="1"/>
    </xf>
    <xf numFmtId="0" fontId="7" fillId="0" borderId="44" xfId="0" applyFont="1" applyBorder="1" applyAlignment="1">
      <alignment horizontal="center" vertical="top" wrapText="1"/>
    </xf>
    <xf numFmtId="0" fontId="6" fillId="0" borderId="45" xfId="0" applyFont="1" applyBorder="1" applyAlignment="1">
      <alignment horizontal="justify" vertical="top" wrapText="1"/>
    </xf>
    <xf numFmtId="0" fontId="6" fillId="0" borderId="45" xfId="0" applyFont="1" applyBorder="1" applyAlignment="1">
      <alignment wrapText="1"/>
    </xf>
    <xf numFmtId="4" fontId="6" fillId="0" borderId="45" xfId="0" applyNumberFormat="1" applyFont="1" applyBorder="1" applyAlignment="1">
      <alignment horizontal="right" wrapText="1"/>
    </xf>
    <xf numFmtId="4" fontId="13" fillId="0" borderId="45" xfId="0" applyNumberFormat="1" applyFont="1" applyBorder="1" applyAlignment="1">
      <alignment horizontal="right" wrapText="1"/>
    </xf>
    <xf numFmtId="4" fontId="13" fillId="0" borderId="46" xfId="0" applyNumberFormat="1" applyFont="1" applyBorder="1" applyAlignment="1">
      <alignment horizontal="right" wrapText="1"/>
    </xf>
    <xf numFmtId="0" fontId="7" fillId="0" borderId="47" xfId="0" applyFont="1" applyBorder="1" applyAlignment="1">
      <alignment horizontal="center" vertical="top" wrapText="1"/>
    </xf>
    <xf numFmtId="0" fontId="6" fillId="0" borderId="48" xfId="0" applyFont="1" applyBorder="1" applyAlignment="1">
      <alignment horizontal="justify" vertical="top" wrapText="1"/>
    </xf>
    <xf numFmtId="0" fontId="6" fillId="0" borderId="48" xfId="0" applyFont="1" applyBorder="1" applyAlignment="1">
      <alignment horizontal="right" wrapText="1"/>
    </xf>
    <xf numFmtId="4" fontId="6" fillId="0" borderId="48" xfId="0" applyNumberFormat="1" applyFont="1" applyBorder="1" applyAlignment="1">
      <alignment horizontal="right" wrapText="1"/>
    </xf>
    <xf numFmtId="4" fontId="13" fillId="0" borderId="48" xfId="0" applyNumberFormat="1" applyFont="1" applyBorder="1" applyAlignment="1">
      <alignment horizontal="right" wrapText="1"/>
    </xf>
    <xf numFmtId="4" fontId="13" fillId="0" borderId="49" xfId="0" applyNumberFormat="1" applyFont="1" applyBorder="1" applyAlignment="1">
      <alignment horizontal="right" wrapText="1"/>
    </xf>
    <xf numFmtId="0" fontId="4" fillId="4" borderId="4" xfId="0" quotePrefix="1" applyFont="1" applyFill="1" applyBorder="1" applyAlignment="1">
      <alignment horizontal="center" vertical="center" wrapText="1"/>
    </xf>
    <xf numFmtId="0" fontId="4" fillId="4" borderId="5" xfId="0" quotePrefix="1" applyFont="1" applyFill="1" applyBorder="1" applyAlignment="1">
      <alignment horizontal="center" vertical="center" wrapText="1"/>
    </xf>
    <xf numFmtId="0" fontId="1" fillId="0" borderId="28" xfId="0" applyFont="1" applyBorder="1" applyAlignment="1">
      <alignment horizontal="justify" vertical="top" wrapText="1"/>
    </xf>
    <xf numFmtId="0" fontId="1" fillId="0" borderId="31" xfId="0" applyFont="1" applyBorder="1" applyAlignment="1">
      <alignment horizontal="justify" vertical="top" wrapText="1"/>
    </xf>
    <xf numFmtId="0" fontId="1" fillId="0" borderId="34" xfId="0" applyFont="1" applyBorder="1" applyAlignment="1">
      <alignment horizontal="justify" vertical="top" wrapText="1"/>
    </xf>
    <xf numFmtId="0" fontId="1" fillId="0" borderId="34" xfId="0" applyFont="1" applyBorder="1" applyAlignment="1">
      <alignment horizontal="right" wrapText="1"/>
    </xf>
    <xf numFmtId="4" fontId="13" fillId="0" borderId="34" xfId="0" applyNumberFormat="1" applyFont="1" applyBorder="1" applyAlignment="1">
      <alignment horizontal="right" wrapText="1"/>
    </xf>
    <xf numFmtId="4" fontId="13" fillId="0" borderId="35" xfId="0" applyNumberFormat="1" applyFont="1" applyBorder="1" applyAlignment="1">
      <alignment horizontal="right" wrapText="1"/>
    </xf>
    <xf numFmtId="0" fontId="7" fillId="0" borderId="50" xfId="0" applyFont="1" applyBorder="1" applyAlignment="1">
      <alignment horizontal="center" vertical="top" wrapText="1"/>
    </xf>
    <xf numFmtId="0" fontId="1" fillId="0" borderId="51" xfId="0" applyFont="1" applyBorder="1" applyAlignment="1">
      <alignment horizontal="justify" vertical="top" wrapText="1"/>
    </xf>
    <xf numFmtId="0" fontId="1" fillId="0" borderId="51" xfId="0" applyFont="1" applyBorder="1" applyAlignment="1">
      <alignment horizontal="right" wrapText="1"/>
    </xf>
    <xf numFmtId="4" fontId="6" fillId="0" borderId="51" xfId="0" applyNumberFormat="1" applyFont="1" applyBorder="1" applyAlignment="1">
      <alignment horizontal="right" wrapText="1"/>
    </xf>
    <xf numFmtId="4" fontId="13" fillId="0" borderId="51" xfId="0" applyNumberFormat="1" applyFont="1" applyBorder="1" applyAlignment="1">
      <alignment horizontal="right" wrapText="1"/>
    </xf>
    <xf numFmtId="4" fontId="13" fillId="0" borderId="52" xfId="0" applyNumberFormat="1" applyFont="1" applyBorder="1" applyAlignment="1">
      <alignment horizontal="right" wrapText="1"/>
    </xf>
    <xf numFmtId="0" fontId="6" fillId="0" borderId="28" xfId="0" applyFont="1" applyBorder="1" applyAlignment="1">
      <alignment horizontal="right" wrapText="1"/>
    </xf>
    <xf numFmtId="16" fontId="7" fillId="0" borderId="30" xfId="0" applyNumberFormat="1" applyFont="1" applyBorder="1" applyAlignment="1">
      <alignment horizontal="center" vertical="top" wrapText="1"/>
    </xf>
    <xf numFmtId="0" fontId="6" fillId="0" borderId="30" xfId="0" quotePrefix="1" applyFont="1" applyBorder="1" applyAlignment="1">
      <alignment horizontal="center" vertical="top" wrapText="1"/>
    </xf>
    <xf numFmtId="2" fontId="6" fillId="0" borderId="31" xfId="0" applyNumberFormat="1" applyFont="1" applyBorder="1" applyAlignment="1">
      <alignment horizontal="right" wrapText="1"/>
    </xf>
    <xf numFmtId="4" fontId="1" fillId="0" borderId="31" xfId="0" applyNumberFormat="1" applyFont="1" applyBorder="1" applyAlignment="1">
      <alignment horizontal="right" wrapText="1"/>
    </xf>
    <xf numFmtId="16" fontId="3" fillId="3" borderId="4" xfId="0" applyNumberFormat="1" applyFont="1" applyFill="1" applyBorder="1" applyAlignment="1">
      <alignment horizontal="center" vertical="top" wrapText="1"/>
    </xf>
    <xf numFmtId="0" fontId="3" fillId="3" borderId="5" xfId="0" applyFont="1" applyFill="1" applyBorder="1" applyAlignment="1">
      <alignment horizontal="left" vertical="top" wrapText="1"/>
    </xf>
    <xf numFmtId="0" fontId="3" fillId="3" borderId="5" xfId="0" applyFont="1" applyFill="1" applyBorder="1" applyAlignment="1">
      <alignment horizontal="right" wrapText="1"/>
    </xf>
    <xf numFmtId="2" fontId="3" fillId="3" borderId="5" xfId="0" applyNumberFormat="1" applyFont="1" applyFill="1" applyBorder="1" applyAlignment="1">
      <alignment horizontal="right" wrapText="1"/>
    </xf>
    <xf numFmtId="4" fontId="3" fillId="3" borderId="5" xfId="0" applyNumberFormat="1" applyFont="1" applyFill="1" applyBorder="1" applyAlignment="1">
      <alignment horizontal="right" wrapText="1"/>
    </xf>
    <xf numFmtId="4" fontId="3" fillId="3" borderId="6" xfId="0" applyNumberFormat="1" applyFont="1" applyFill="1" applyBorder="1" applyAlignment="1">
      <alignment horizontal="right" wrapText="1"/>
    </xf>
    <xf numFmtId="0" fontId="3" fillId="0" borderId="27" xfId="0" applyFont="1" applyBorder="1" applyAlignment="1">
      <alignment horizontal="center" vertical="top" wrapText="1"/>
    </xf>
    <xf numFmtId="4" fontId="1" fillId="0" borderId="28" xfId="0" applyNumberFormat="1" applyFont="1" applyBorder="1" applyAlignment="1">
      <alignment horizontal="right" wrapText="1"/>
    </xf>
    <xf numFmtId="4" fontId="1" fillId="0" borderId="29" xfId="0" applyNumberFormat="1" applyFont="1" applyBorder="1" applyAlignment="1">
      <alignment horizontal="right" wrapText="1"/>
    </xf>
    <xf numFmtId="0" fontId="7" fillId="0" borderId="30" xfId="0" quotePrefix="1" applyFont="1" applyBorder="1" applyAlignment="1">
      <alignment horizontal="center" vertical="top" wrapText="1"/>
    </xf>
    <xf numFmtId="14" fontId="7" fillId="0" borderId="30" xfId="0" applyNumberFormat="1" applyFont="1" applyBorder="1" applyAlignment="1">
      <alignment horizontal="center" vertical="top" wrapText="1"/>
    </xf>
    <xf numFmtId="3" fontId="1" fillId="0" borderId="31" xfId="0" applyNumberFormat="1" applyFont="1" applyBorder="1" applyAlignment="1">
      <alignment horizontal="right" wrapText="1"/>
    </xf>
    <xf numFmtId="2" fontId="7" fillId="0" borderId="30" xfId="0" applyNumberFormat="1" applyFont="1" applyBorder="1" applyAlignment="1">
      <alignment horizontal="center" vertical="top" wrapText="1"/>
    </xf>
    <xf numFmtId="2" fontId="1" fillId="0" borderId="34" xfId="0" applyNumberFormat="1" applyFont="1" applyBorder="1" applyAlignment="1">
      <alignment horizontal="right" wrapText="1"/>
    </xf>
    <xf numFmtId="0" fontId="4" fillId="4" borderId="5" xfId="0" quotePrefix="1" applyFont="1" applyFill="1" applyBorder="1" applyAlignment="1">
      <alignment horizontal="center" vertical="top" wrapText="1"/>
    </xf>
    <xf numFmtId="0" fontId="4" fillId="4" borderId="5" xfId="0" quotePrefix="1" applyFont="1" applyFill="1" applyBorder="1" applyAlignment="1">
      <alignment horizontal="left" vertical="top" wrapText="1"/>
    </xf>
    <xf numFmtId="0" fontId="4" fillId="0" borderId="34" xfId="0" applyFont="1" applyBorder="1" applyAlignment="1">
      <alignment horizontal="right" wrapText="1"/>
    </xf>
    <xf numFmtId="0" fontId="4" fillId="0" borderId="5" xfId="0" applyFont="1" applyBorder="1" applyAlignment="1">
      <alignment horizontal="right" wrapText="1"/>
    </xf>
    <xf numFmtId="2" fontId="15" fillId="0" borderId="7" xfId="0" applyNumberFormat="1" applyFont="1" applyBorder="1" applyAlignment="1">
      <alignment horizontal="left"/>
    </xf>
    <xf numFmtId="0" fontId="11" fillId="0" borderId="8" xfId="0" applyFont="1" applyBorder="1" applyAlignment="1">
      <alignment horizontal="left"/>
    </xf>
    <xf numFmtId="3" fontId="15" fillId="0" borderId="7" xfId="0" applyNumberFormat="1" applyFont="1" applyBorder="1" applyAlignment="1">
      <alignment horizontal="center"/>
    </xf>
  </cellXfs>
  <cellStyles count="2">
    <cellStyle name="Normal" xfId="0" builtinId="0"/>
    <cellStyle name="STAVKE"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8"/>
  <sheetViews>
    <sheetView showGridLines="0" showZeros="0" tabSelected="1" view="pageBreakPreview" zoomScale="98" zoomScaleNormal="100" zoomScaleSheetLayoutView="98" workbookViewId="0">
      <pane ySplit="2" topLeftCell="A3" activePane="bottomLeft" state="frozen"/>
      <selection activeCell="C1" sqref="C1"/>
      <selection pane="bottomLeft" activeCell="B4" sqref="B4"/>
    </sheetView>
  </sheetViews>
  <sheetFormatPr defaultColWidth="9.140625" defaultRowHeight="11.25" x14ac:dyDescent="0.2"/>
  <cols>
    <col min="1" max="1" width="7.140625" style="99" bestFit="1" customWidth="1"/>
    <col min="2" max="2" width="40.7109375" style="13" customWidth="1"/>
    <col min="3" max="3" width="4.85546875" style="10" customWidth="1"/>
    <col min="4" max="4" width="8.42578125" style="11" customWidth="1"/>
    <col min="5" max="5" width="10.5703125" style="9" customWidth="1"/>
    <col min="6" max="6" width="15.42578125" style="9" bestFit="1" customWidth="1"/>
    <col min="7" max="16384" width="9.140625" style="2"/>
  </cols>
  <sheetData>
    <row r="1" spans="1:7" s="59" customFormat="1" ht="24" x14ac:dyDescent="0.2">
      <c r="A1" s="53" t="s">
        <v>21</v>
      </c>
      <c r="B1" s="54" t="s">
        <v>22</v>
      </c>
      <c r="C1" s="54" t="s">
        <v>23</v>
      </c>
      <c r="D1" s="55" t="s">
        <v>24</v>
      </c>
      <c r="E1" s="56" t="s">
        <v>25</v>
      </c>
      <c r="F1" s="57" t="s">
        <v>26</v>
      </c>
      <c r="G1" s="58"/>
    </row>
    <row r="2" spans="1:7" s="59" customFormat="1" ht="12.75" thickBot="1" x14ac:dyDescent="0.25">
      <c r="A2" s="53"/>
      <c r="B2" s="54"/>
      <c r="C2" s="54"/>
      <c r="D2" s="55"/>
      <c r="E2" s="56"/>
      <c r="F2" s="57"/>
      <c r="G2" s="58"/>
    </row>
    <row r="3" spans="1:7" x14ac:dyDescent="0.2">
      <c r="A3" s="38"/>
      <c r="B3" s="39" t="s">
        <v>11</v>
      </c>
      <c r="C3" s="39"/>
      <c r="D3" s="40"/>
      <c r="E3" s="41"/>
      <c r="F3" s="42"/>
    </row>
    <row r="4" spans="1:7" ht="72" x14ac:dyDescent="0.2">
      <c r="A4" s="100"/>
      <c r="B4" s="47" t="s">
        <v>62</v>
      </c>
      <c r="C4" s="43"/>
      <c r="D4" s="44"/>
      <c r="E4" s="45"/>
      <c r="F4" s="46"/>
    </row>
    <row r="5" spans="1:7" ht="54" x14ac:dyDescent="0.2">
      <c r="A5" s="100"/>
      <c r="B5" s="47" t="s">
        <v>51</v>
      </c>
      <c r="C5" s="43"/>
      <c r="D5" s="44"/>
      <c r="E5" s="45"/>
      <c r="F5" s="46"/>
    </row>
    <row r="6" spans="1:7" x14ac:dyDescent="0.2">
      <c r="A6" s="100"/>
      <c r="B6" s="47" t="s">
        <v>52</v>
      </c>
      <c r="C6" s="43"/>
      <c r="D6" s="44"/>
      <c r="E6" s="45"/>
      <c r="F6" s="46"/>
    </row>
    <row r="7" spans="1:7" ht="90" x14ac:dyDescent="0.2">
      <c r="A7" s="100"/>
      <c r="B7" s="47" t="s">
        <v>53</v>
      </c>
      <c r="C7" s="43"/>
      <c r="D7" s="44"/>
      <c r="E7" s="45"/>
      <c r="F7" s="46"/>
    </row>
    <row r="8" spans="1:7" ht="90" x14ac:dyDescent="0.2">
      <c r="A8" s="101" t="s">
        <v>9</v>
      </c>
      <c r="B8" s="47" t="s">
        <v>36</v>
      </c>
      <c r="C8" s="43"/>
      <c r="D8" s="44"/>
      <c r="E8" s="45"/>
      <c r="F8" s="46"/>
    </row>
    <row r="9" spans="1:7" ht="81" x14ac:dyDescent="0.2">
      <c r="A9" s="100"/>
      <c r="B9" s="47" t="s">
        <v>49</v>
      </c>
      <c r="C9" s="43"/>
      <c r="D9" s="44"/>
      <c r="E9" s="45"/>
      <c r="F9" s="46"/>
    </row>
    <row r="10" spans="1:7" x14ac:dyDescent="0.2">
      <c r="A10" s="100"/>
      <c r="B10" s="47"/>
      <c r="C10" s="43"/>
      <c r="D10" s="44"/>
      <c r="E10" s="45"/>
      <c r="F10" s="46"/>
    </row>
    <row r="11" spans="1:7" ht="36" x14ac:dyDescent="0.2">
      <c r="A11" s="100"/>
      <c r="B11" s="47" t="s">
        <v>35</v>
      </c>
      <c r="C11" s="43"/>
      <c r="D11" s="44"/>
      <c r="E11" s="45"/>
      <c r="F11" s="46"/>
    </row>
    <row r="12" spans="1:7" ht="12" thickBot="1" x14ac:dyDescent="0.25">
      <c r="A12" s="102"/>
      <c r="B12" s="48"/>
      <c r="C12" s="49"/>
      <c r="D12" s="50"/>
      <c r="E12" s="51"/>
      <c r="F12" s="52"/>
    </row>
    <row r="13" spans="1:7" ht="13.5" thickBot="1" x14ac:dyDescent="0.25">
      <c r="A13" s="14"/>
      <c r="B13" s="15"/>
      <c r="C13" s="15"/>
      <c r="D13" s="16"/>
      <c r="E13" s="17"/>
      <c r="F13" s="17"/>
    </row>
    <row r="14" spans="1:7" ht="13.5" thickBot="1" x14ac:dyDescent="0.25">
      <c r="A14" s="131" t="s">
        <v>12</v>
      </c>
      <c r="B14" s="165" t="s">
        <v>38</v>
      </c>
      <c r="C14" s="132"/>
      <c r="D14" s="132"/>
      <c r="E14" s="132"/>
      <c r="F14" s="132"/>
    </row>
    <row r="15" spans="1:7" x14ac:dyDescent="0.2">
      <c r="A15" s="92" t="s">
        <v>30</v>
      </c>
      <c r="B15" s="65" t="s">
        <v>129</v>
      </c>
      <c r="C15" s="66" t="s">
        <v>130</v>
      </c>
      <c r="D15" s="67">
        <v>1</v>
      </c>
      <c r="E15" s="68"/>
      <c r="F15" s="69">
        <f>D15*E15</f>
        <v>0</v>
      </c>
    </row>
    <row r="16" spans="1:7" ht="127.5" customHeight="1" x14ac:dyDescent="0.2">
      <c r="A16" s="93" t="s">
        <v>20</v>
      </c>
      <c r="B16" s="70" t="s">
        <v>131</v>
      </c>
      <c r="C16" s="71" t="s">
        <v>130</v>
      </c>
      <c r="D16" s="72">
        <v>1</v>
      </c>
      <c r="E16" s="73"/>
      <c r="F16" s="74">
        <f>D16*E16</f>
        <v>0</v>
      </c>
    </row>
    <row r="17" spans="1:6" ht="78.75" x14ac:dyDescent="0.2">
      <c r="A17" s="93" t="s">
        <v>31</v>
      </c>
      <c r="B17" s="70" t="s">
        <v>191</v>
      </c>
      <c r="C17" s="71" t="s">
        <v>130</v>
      </c>
      <c r="D17" s="72">
        <v>1</v>
      </c>
      <c r="E17" s="73"/>
      <c r="F17" s="74">
        <f>D17*E17</f>
        <v>0</v>
      </c>
    </row>
    <row r="18" spans="1:6" ht="67.5" x14ac:dyDescent="0.2">
      <c r="A18" s="93" t="s">
        <v>3</v>
      </c>
      <c r="B18" s="70" t="s">
        <v>133</v>
      </c>
      <c r="C18" s="75" t="s">
        <v>132</v>
      </c>
      <c r="D18" s="72">
        <v>1000</v>
      </c>
      <c r="E18" s="73"/>
      <c r="F18" s="74">
        <f>D18*E18</f>
        <v>0</v>
      </c>
    </row>
    <row r="19" spans="1:6" ht="101.25" x14ac:dyDescent="0.2">
      <c r="A19" s="94" t="s">
        <v>134</v>
      </c>
      <c r="B19" s="82" t="s">
        <v>152</v>
      </c>
      <c r="C19" s="83"/>
      <c r="D19" s="84"/>
      <c r="E19" s="85"/>
      <c r="F19" s="86"/>
    </row>
    <row r="20" spans="1:6" x14ac:dyDescent="0.2">
      <c r="A20" s="95" t="s">
        <v>138</v>
      </c>
      <c r="B20" s="64" t="s">
        <v>136</v>
      </c>
      <c r="C20" s="63" t="s">
        <v>132</v>
      </c>
      <c r="D20" s="60">
        <v>460</v>
      </c>
      <c r="E20" s="61"/>
      <c r="F20" s="62">
        <f t="shared" ref="F20:F22" si="0">D20*E20</f>
        <v>0</v>
      </c>
    </row>
    <row r="21" spans="1:6" x14ac:dyDescent="0.2">
      <c r="A21" s="96" t="s">
        <v>139</v>
      </c>
      <c r="B21" s="64" t="s">
        <v>135</v>
      </c>
      <c r="C21" s="63" t="s">
        <v>132</v>
      </c>
      <c r="D21" s="60">
        <v>460</v>
      </c>
      <c r="E21" s="61"/>
      <c r="F21" s="62">
        <f t="shared" si="0"/>
        <v>0</v>
      </c>
    </row>
    <row r="22" spans="1:6" x14ac:dyDescent="0.2">
      <c r="A22" s="97" t="s">
        <v>140</v>
      </c>
      <c r="B22" s="87" t="s">
        <v>137</v>
      </c>
      <c r="C22" s="88" t="s">
        <v>132</v>
      </c>
      <c r="D22" s="89">
        <v>460</v>
      </c>
      <c r="E22" s="90"/>
      <c r="F22" s="91">
        <f t="shared" si="0"/>
        <v>0</v>
      </c>
    </row>
    <row r="23" spans="1:6" ht="279" customHeight="1" x14ac:dyDescent="0.2">
      <c r="A23" s="94" t="s">
        <v>141</v>
      </c>
      <c r="B23" s="82" t="s">
        <v>153</v>
      </c>
      <c r="C23" s="83"/>
      <c r="D23" s="84"/>
      <c r="E23" s="85"/>
      <c r="F23" s="86"/>
    </row>
    <row r="24" spans="1:6" x14ac:dyDescent="0.2">
      <c r="A24" s="95" t="s">
        <v>143</v>
      </c>
      <c r="B24" s="64" t="s">
        <v>136</v>
      </c>
      <c r="C24" s="63" t="s">
        <v>132</v>
      </c>
      <c r="D24" s="60">
        <v>100</v>
      </c>
      <c r="E24" s="61"/>
      <c r="F24" s="62">
        <f t="shared" ref="F24:F29" si="1">D24*E24</f>
        <v>0</v>
      </c>
    </row>
    <row r="25" spans="1:6" x14ac:dyDescent="0.2">
      <c r="A25" s="96" t="s">
        <v>144</v>
      </c>
      <c r="B25" s="64" t="s">
        <v>135</v>
      </c>
      <c r="C25" s="63" t="s">
        <v>132</v>
      </c>
      <c r="D25" s="60">
        <v>100</v>
      </c>
      <c r="E25" s="61"/>
      <c r="F25" s="62">
        <f t="shared" si="1"/>
        <v>0</v>
      </c>
    </row>
    <row r="26" spans="1:6" x14ac:dyDescent="0.2">
      <c r="A26" s="97" t="s">
        <v>145</v>
      </c>
      <c r="B26" s="87" t="s">
        <v>137</v>
      </c>
      <c r="C26" s="88" t="s">
        <v>132</v>
      </c>
      <c r="D26" s="89">
        <v>100</v>
      </c>
      <c r="E26" s="90"/>
      <c r="F26" s="91">
        <f t="shared" si="1"/>
        <v>0</v>
      </c>
    </row>
    <row r="27" spans="1:6" s="3" customFormat="1" ht="101.25" x14ac:dyDescent="0.2">
      <c r="A27" s="93" t="s">
        <v>142</v>
      </c>
      <c r="B27" s="70" t="s">
        <v>175</v>
      </c>
      <c r="C27" s="75"/>
      <c r="D27" s="76"/>
      <c r="E27" s="73"/>
      <c r="F27" s="74"/>
    </row>
    <row r="28" spans="1:6" s="3" customFormat="1" x14ac:dyDescent="0.2">
      <c r="A28" s="106" t="s">
        <v>147</v>
      </c>
      <c r="B28" s="107" t="s">
        <v>149</v>
      </c>
      <c r="C28" s="75" t="s">
        <v>43</v>
      </c>
      <c r="D28" s="104">
        <v>4</v>
      </c>
      <c r="E28" s="105"/>
      <c r="F28" s="91">
        <f t="shared" si="1"/>
        <v>0</v>
      </c>
    </row>
    <row r="29" spans="1:6" s="3" customFormat="1" x14ac:dyDescent="0.2">
      <c r="A29" s="103" t="s">
        <v>148</v>
      </c>
      <c r="B29" s="107" t="s">
        <v>150</v>
      </c>
      <c r="C29" s="75" t="s">
        <v>43</v>
      </c>
      <c r="D29" s="104">
        <v>4</v>
      </c>
      <c r="E29" s="105"/>
      <c r="F29" s="91">
        <f t="shared" si="1"/>
        <v>0</v>
      </c>
    </row>
    <row r="30" spans="1:6" s="3" customFormat="1" ht="90.75" thickBot="1" x14ac:dyDescent="0.25">
      <c r="A30" s="98" t="s">
        <v>146</v>
      </c>
      <c r="B30" s="77" t="s">
        <v>154</v>
      </c>
      <c r="C30" s="78" t="s">
        <v>43</v>
      </c>
      <c r="D30" s="79">
        <v>1</v>
      </c>
      <c r="E30" s="80"/>
      <c r="F30" s="81">
        <f>D30*E30</f>
        <v>0</v>
      </c>
    </row>
    <row r="31" spans="1:6" ht="13.5" thickBot="1" x14ac:dyDescent="0.25">
      <c r="A31" s="19"/>
      <c r="B31" s="167" t="str">
        <f>+CONCATENATE(B14," UKUPNO")</f>
        <v>PRIPREMNI RADOVI UKUPNO</v>
      </c>
      <c r="C31" s="15"/>
      <c r="D31" s="16"/>
      <c r="E31" s="17"/>
      <c r="F31" s="18">
        <f>SUM(F15:F30)</f>
        <v>0</v>
      </c>
    </row>
    <row r="32" spans="1:6" ht="13.5" thickBot="1" x14ac:dyDescent="0.25">
      <c r="A32" s="19"/>
      <c r="B32" s="15"/>
      <c r="C32" s="15"/>
      <c r="D32" s="16"/>
      <c r="E32" s="17"/>
      <c r="F32" s="17"/>
    </row>
    <row r="33" spans="1:6" ht="13.5" thickBot="1" x14ac:dyDescent="0.25">
      <c r="A33" s="131" t="s">
        <v>14</v>
      </c>
      <c r="B33" s="165" t="s">
        <v>6</v>
      </c>
      <c r="C33" s="164"/>
      <c r="D33" s="132"/>
      <c r="E33" s="132"/>
      <c r="F33" s="132"/>
    </row>
    <row r="34" spans="1:6" s="3" customFormat="1" ht="124.5" customHeight="1" x14ac:dyDescent="0.2">
      <c r="A34" s="119" t="s">
        <v>15</v>
      </c>
      <c r="B34" s="120" t="s">
        <v>37</v>
      </c>
      <c r="C34" s="121"/>
      <c r="D34" s="122"/>
      <c r="E34" s="123"/>
      <c r="F34" s="124"/>
    </row>
    <row r="35" spans="1:6" s="3" customFormat="1" ht="213.75" x14ac:dyDescent="0.2">
      <c r="A35" s="125"/>
      <c r="B35" s="126" t="s">
        <v>70</v>
      </c>
      <c r="C35" s="127" t="s">
        <v>60</v>
      </c>
      <c r="D35" s="128">
        <v>5600</v>
      </c>
      <c r="E35" s="129"/>
      <c r="F35" s="130">
        <f>D35*E35</f>
        <v>0</v>
      </c>
    </row>
    <row r="36" spans="1:6" s="3" customFormat="1" ht="112.5" x14ac:dyDescent="0.2">
      <c r="A36" s="93" t="s">
        <v>16</v>
      </c>
      <c r="B36" s="70" t="s">
        <v>177</v>
      </c>
      <c r="C36" s="75" t="s">
        <v>60</v>
      </c>
      <c r="D36" s="111">
        <v>500</v>
      </c>
      <c r="E36" s="112"/>
      <c r="F36" s="130">
        <f>D36*E36</f>
        <v>0</v>
      </c>
    </row>
    <row r="37" spans="1:6" s="3" customFormat="1" ht="168.75" x14ac:dyDescent="0.2">
      <c r="A37" s="93" t="s">
        <v>55</v>
      </c>
      <c r="B37" s="70" t="s">
        <v>155</v>
      </c>
      <c r="C37" s="75" t="s">
        <v>61</v>
      </c>
      <c r="D37" s="111">
        <v>1000</v>
      </c>
      <c r="E37" s="112"/>
      <c r="F37" s="130">
        <f>D37*E37</f>
        <v>0</v>
      </c>
    </row>
    <row r="38" spans="1:6" s="3" customFormat="1" ht="180" x14ac:dyDescent="0.2">
      <c r="A38" s="93" t="s">
        <v>48</v>
      </c>
      <c r="B38" s="70" t="s">
        <v>156</v>
      </c>
      <c r="C38" s="75" t="s">
        <v>61</v>
      </c>
      <c r="D38" s="111">
        <v>1000</v>
      </c>
      <c r="E38" s="112"/>
      <c r="F38" s="130">
        <f>D38*E38</f>
        <v>0</v>
      </c>
    </row>
    <row r="39" spans="1:6" s="3" customFormat="1" ht="90.75" customHeight="1" x14ac:dyDescent="0.2">
      <c r="A39" s="93" t="s">
        <v>151</v>
      </c>
      <c r="B39" s="70" t="s">
        <v>47</v>
      </c>
      <c r="C39" s="75" t="s">
        <v>61</v>
      </c>
      <c r="D39" s="111">
        <v>9000</v>
      </c>
      <c r="E39" s="112"/>
      <c r="F39" s="113">
        <f>D39*E39</f>
        <v>0</v>
      </c>
    </row>
    <row r="40" spans="1:6" ht="13.5" thickBot="1" x14ac:dyDescent="0.25">
      <c r="A40" s="114"/>
      <c r="B40" s="166" t="str">
        <f>+CONCATENATE(B33," UKUPNO")</f>
        <v>ZEMLJANI RADOVI UKUPNO</v>
      </c>
      <c r="C40" s="115"/>
      <c r="D40" s="116"/>
      <c r="E40" s="117"/>
      <c r="F40" s="118">
        <f>SUM(F34:F39)</f>
        <v>0</v>
      </c>
    </row>
    <row r="41" spans="1:6" ht="13.5" thickBot="1" x14ac:dyDescent="0.25">
      <c r="A41" s="19"/>
      <c r="B41" s="15"/>
      <c r="C41" s="15"/>
      <c r="D41" s="16"/>
      <c r="E41" s="17"/>
      <c r="F41" s="17"/>
    </row>
    <row r="42" spans="1:6" ht="13.5" thickBot="1" x14ac:dyDescent="0.25">
      <c r="A42" s="131" t="s">
        <v>42</v>
      </c>
      <c r="B42" s="165" t="s">
        <v>71</v>
      </c>
      <c r="C42" s="132"/>
      <c r="D42" s="132"/>
      <c r="E42" s="132"/>
      <c r="F42" s="132"/>
    </row>
    <row r="43" spans="1:6" ht="12" thickBot="1" x14ac:dyDescent="0.25">
      <c r="A43" s="150" t="s">
        <v>7</v>
      </c>
      <c r="B43" s="151" t="s">
        <v>6</v>
      </c>
      <c r="C43" s="152"/>
      <c r="D43" s="153"/>
      <c r="E43" s="154"/>
      <c r="F43" s="155"/>
    </row>
    <row r="44" spans="1:6" ht="202.5" x14ac:dyDescent="0.2">
      <c r="A44" s="92" t="s">
        <v>72</v>
      </c>
      <c r="B44" s="133" t="s">
        <v>178</v>
      </c>
      <c r="C44" s="66" t="s">
        <v>18</v>
      </c>
      <c r="D44" s="108">
        <v>2000</v>
      </c>
      <c r="E44" s="109"/>
      <c r="F44" s="113">
        <f t="shared" ref="F44:F45" si="2">D44*E44</f>
        <v>0</v>
      </c>
    </row>
    <row r="45" spans="1:6" ht="185.25" customHeight="1" x14ac:dyDescent="0.2">
      <c r="A45" s="93" t="s">
        <v>73</v>
      </c>
      <c r="B45" s="134" t="s">
        <v>157</v>
      </c>
      <c r="C45" s="71" t="s">
        <v>18</v>
      </c>
      <c r="D45" s="111">
        <v>240</v>
      </c>
      <c r="E45" s="112"/>
      <c r="F45" s="113">
        <f t="shared" si="2"/>
        <v>0</v>
      </c>
    </row>
    <row r="46" spans="1:6" ht="112.5" x14ac:dyDescent="0.2">
      <c r="A46" s="93" t="s">
        <v>74</v>
      </c>
      <c r="B46" s="134" t="s">
        <v>179</v>
      </c>
      <c r="C46" s="71" t="s">
        <v>27</v>
      </c>
      <c r="D46" s="72">
        <v>1400</v>
      </c>
      <c r="E46" s="112"/>
      <c r="F46" s="113">
        <f>D46*E46</f>
        <v>0</v>
      </c>
    </row>
    <row r="47" spans="1:6" ht="95.25" customHeight="1" x14ac:dyDescent="0.2">
      <c r="A47" s="93" t="s">
        <v>75</v>
      </c>
      <c r="B47" s="134" t="s">
        <v>158</v>
      </c>
      <c r="C47" s="71" t="s">
        <v>18</v>
      </c>
      <c r="D47" s="111">
        <v>10</v>
      </c>
      <c r="E47" s="112"/>
      <c r="F47" s="113">
        <f>D47*E47</f>
        <v>0</v>
      </c>
    </row>
    <row r="48" spans="1:6" ht="102.75" customHeight="1" x14ac:dyDescent="0.2">
      <c r="A48" s="93" t="s">
        <v>76</v>
      </c>
      <c r="B48" s="134" t="s">
        <v>159</v>
      </c>
      <c r="C48" s="71" t="s">
        <v>18</v>
      </c>
      <c r="D48" s="111">
        <v>30</v>
      </c>
      <c r="E48" s="112"/>
      <c r="F48" s="113">
        <f>D48*E48</f>
        <v>0</v>
      </c>
    </row>
    <row r="49" spans="1:6" ht="191.25" x14ac:dyDescent="0.2">
      <c r="A49" s="93" t="s">
        <v>77</v>
      </c>
      <c r="B49" s="134" t="s">
        <v>180</v>
      </c>
      <c r="C49" s="71" t="s">
        <v>18</v>
      </c>
      <c r="D49" s="111">
        <v>255</v>
      </c>
      <c r="E49" s="112"/>
      <c r="F49" s="113">
        <f>D49*E49</f>
        <v>0</v>
      </c>
    </row>
    <row r="50" spans="1:6" ht="130.5" customHeight="1" thickBot="1" x14ac:dyDescent="0.25">
      <c r="A50" s="98" t="s">
        <v>78</v>
      </c>
      <c r="B50" s="135" t="s">
        <v>181</v>
      </c>
      <c r="C50" s="136" t="s">
        <v>18</v>
      </c>
      <c r="D50" s="79">
        <v>480</v>
      </c>
      <c r="E50" s="137"/>
      <c r="F50" s="113">
        <f>D50*E50</f>
        <v>0</v>
      </c>
    </row>
    <row r="51" spans="1:6" ht="12" thickBot="1" x14ac:dyDescent="0.25">
      <c r="A51" s="4"/>
      <c r="B51" s="1"/>
      <c r="C51" s="6"/>
      <c r="D51" s="12"/>
      <c r="E51" s="5"/>
      <c r="F51" s="5"/>
    </row>
    <row r="52" spans="1:6" ht="12" thickBot="1" x14ac:dyDescent="0.25">
      <c r="A52" s="150" t="s">
        <v>46</v>
      </c>
      <c r="B52" s="151" t="s">
        <v>79</v>
      </c>
      <c r="C52" s="152"/>
      <c r="D52" s="153"/>
      <c r="E52" s="154"/>
      <c r="F52" s="155"/>
    </row>
    <row r="53" spans="1:6" ht="112.5" x14ac:dyDescent="0.2">
      <c r="A53" s="92" t="s">
        <v>80</v>
      </c>
      <c r="B53" s="133" t="s">
        <v>182</v>
      </c>
      <c r="C53" s="66" t="s">
        <v>18</v>
      </c>
      <c r="D53" s="108">
        <v>210</v>
      </c>
      <c r="E53" s="109"/>
      <c r="F53" s="113">
        <f t="shared" ref="F53:F62" si="3">D53*E53</f>
        <v>0</v>
      </c>
    </row>
    <row r="54" spans="1:6" ht="112.5" x14ac:dyDescent="0.2">
      <c r="A54" s="93" t="s">
        <v>82</v>
      </c>
      <c r="B54" s="134" t="s">
        <v>184</v>
      </c>
      <c r="C54" s="71" t="s">
        <v>18</v>
      </c>
      <c r="D54" s="111">
        <v>18</v>
      </c>
      <c r="E54" s="112"/>
      <c r="F54" s="113">
        <f t="shared" si="3"/>
        <v>0</v>
      </c>
    </row>
    <row r="55" spans="1:6" ht="112.5" x14ac:dyDescent="0.2">
      <c r="A55" s="93" t="s">
        <v>83</v>
      </c>
      <c r="B55" s="134" t="s">
        <v>183</v>
      </c>
      <c r="C55" s="71" t="s">
        <v>19</v>
      </c>
      <c r="D55" s="111">
        <v>1500</v>
      </c>
      <c r="E55" s="112"/>
      <c r="F55" s="113">
        <f t="shared" si="3"/>
        <v>0</v>
      </c>
    </row>
    <row r="56" spans="1:6" ht="123.75" x14ac:dyDescent="0.2">
      <c r="A56" s="93" t="s">
        <v>84</v>
      </c>
      <c r="B56" s="134" t="s">
        <v>196</v>
      </c>
      <c r="C56" s="71" t="s">
        <v>81</v>
      </c>
      <c r="D56" s="72">
        <v>40</v>
      </c>
      <c r="E56" s="112"/>
      <c r="F56" s="113">
        <f t="shared" si="3"/>
        <v>0</v>
      </c>
    </row>
    <row r="57" spans="1:6" ht="101.25" x14ac:dyDescent="0.2">
      <c r="A57" s="93" t="s">
        <v>85</v>
      </c>
      <c r="B57" s="134" t="s">
        <v>160</v>
      </c>
      <c r="C57" s="71" t="s">
        <v>19</v>
      </c>
      <c r="D57" s="111">
        <v>500</v>
      </c>
      <c r="E57" s="112"/>
      <c r="F57" s="113">
        <f t="shared" si="3"/>
        <v>0</v>
      </c>
    </row>
    <row r="58" spans="1:6" ht="89.25" customHeight="1" x14ac:dyDescent="0.2">
      <c r="A58" s="93" t="s">
        <v>86</v>
      </c>
      <c r="B58" s="134" t="s">
        <v>185</v>
      </c>
      <c r="C58" s="71" t="s">
        <v>18</v>
      </c>
      <c r="D58" s="111">
        <v>10</v>
      </c>
      <c r="E58" s="112"/>
      <c r="F58" s="113">
        <f t="shared" si="3"/>
        <v>0</v>
      </c>
    </row>
    <row r="59" spans="1:6" ht="112.5" x14ac:dyDescent="0.2">
      <c r="A59" s="93" t="s">
        <v>87</v>
      </c>
      <c r="B59" s="134" t="s">
        <v>170</v>
      </c>
      <c r="C59" s="71" t="s">
        <v>19</v>
      </c>
      <c r="D59" s="111">
        <v>1000</v>
      </c>
      <c r="E59" s="112"/>
      <c r="F59" s="113">
        <f t="shared" si="3"/>
        <v>0</v>
      </c>
    </row>
    <row r="60" spans="1:6" ht="158.25" customHeight="1" x14ac:dyDescent="0.2">
      <c r="A60" s="93" t="s">
        <v>88</v>
      </c>
      <c r="B60" s="134" t="s">
        <v>186</v>
      </c>
      <c r="C60" s="71" t="s">
        <v>18</v>
      </c>
      <c r="D60" s="111">
        <v>420</v>
      </c>
      <c r="E60" s="112"/>
      <c r="F60" s="113">
        <f t="shared" si="3"/>
        <v>0</v>
      </c>
    </row>
    <row r="61" spans="1:6" ht="172.5" customHeight="1" x14ac:dyDescent="0.2">
      <c r="A61" s="93" t="s">
        <v>89</v>
      </c>
      <c r="B61" s="134" t="s">
        <v>187</v>
      </c>
      <c r="C61" s="71" t="s">
        <v>18</v>
      </c>
      <c r="D61" s="111">
        <v>110</v>
      </c>
      <c r="E61" s="112"/>
      <c r="F61" s="113">
        <f t="shared" si="3"/>
        <v>0</v>
      </c>
    </row>
    <row r="62" spans="1:6" ht="112.5" x14ac:dyDescent="0.2">
      <c r="A62" s="93" t="s">
        <v>90</v>
      </c>
      <c r="B62" s="134" t="s">
        <v>197</v>
      </c>
      <c r="C62" s="71" t="s">
        <v>19</v>
      </c>
      <c r="D62" s="111">
        <v>30000</v>
      </c>
      <c r="E62" s="112"/>
      <c r="F62" s="113">
        <f t="shared" si="3"/>
        <v>0</v>
      </c>
    </row>
    <row r="63" spans="1:6" ht="12" thickBot="1" x14ac:dyDescent="0.25">
      <c r="A63" s="98"/>
      <c r="B63" s="135"/>
      <c r="C63" s="136"/>
      <c r="D63" s="79"/>
      <c r="E63" s="137"/>
      <c r="F63" s="138"/>
    </row>
    <row r="64" spans="1:6" ht="12" thickBot="1" x14ac:dyDescent="0.25">
      <c r="A64" s="150" t="s">
        <v>91</v>
      </c>
      <c r="B64" s="151" t="s">
        <v>92</v>
      </c>
      <c r="C64" s="152"/>
      <c r="D64" s="153"/>
      <c r="E64" s="154"/>
      <c r="F64" s="155"/>
    </row>
    <row r="65" spans="1:6" ht="45" x14ac:dyDescent="0.2">
      <c r="A65" s="92" t="s">
        <v>93</v>
      </c>
      <c r="B65" s="133" t="s">
        <v>171</v>
      </c>
      <c r="C65" s="66" t="s">
        <v>111</v>
      </c>
      <c r="D65" s="108">
        <v>1</v>
      </c>
      <c r="E65" s="109"/>
      <c r="F65" s="113">
        <f>D65*E65</f>
        <v>0</v>
      </c>
    </row>
    <row r="66" spans="1:6" ht="90" x14ac:dyDescent="0.2">
      <c r="A66" s="93" t="s">
        <v>94</v>
      </c>
      <c r="B66" s="134" t="s">
        <v>172</v>
      </c>
      <c r="C66" s="71" t="s">
        <v>173</v>
      </c>
      <c r="D66" s="111">
        <v>50</v>
      </c>
      <c r="E66" s="112"/>
      <c r="F66" s="113">
        <f>D66*E66</f>
        <v>0</v>
      </c>
    </row>
    <row r="67" spans="1:6" ht="112.5" x14ac:dyDescent="0.2">
      <c r="A67" s="93" t="s">
        <v>95</v>
      </c>
      <c r="B67" s="134" t="s">
        <v>161</v>
      </c>
      <c r="C67" s="71" t="s">
        <v>111</v>
      </c>
      <c r="D67" s="72">
        <v>1</v>
      </c>
      <c r="E67" s="112"/>
      <c r="F67" s="113">
        <f>D67*E67</f>
        <v>0</v>
      </c>
    </row>
    <row r="68" spans="1:6" ht="56.25" x14ac:dyDescent="0.2">
      <c r="A68" s="93" t="s">
        <v>96</v>
      </c>
      <c r="B68" s="134" t="s">
        <v>97</v>
      </c>
      <c r="C68" s="71" t="s">
        <v>111</v>
      </c>
      <c r="D68" s="111">
        <v>3</v>
      </c>
      <c r="E68" s="112"/>
      <c r="F68" s="113">
        <f>D68*E68</f>
        <v>0</v>
      </c>
    </row>
    <row r="69" spans="1:6" ht="12" thickBot="1" x14ac:dyDescent="0.25">
      <c r="A69" s="98"/>
      <c r="B69" s="135"/>
      <c r="C69" s="136"/>
      <c r="D69" s="79"/>
      <c r="E69" s="137"/>
      <c r="F69" s="138"/>
    </row>
    <row r="70" spans="1:6" ht="12" thickBot="1" x14ac:dyDescent="0.25">
      <c r="A70" s="150" t="s">
        <v>98</v>
      </c>
      <c r="B70" s="151" t="s">
        <v>99</v>
      </c>
      <c r="C70" s="152"/>
      <c r="D70" s="153"/>
      <c r="E70" s="154"/>
      <c r="F70" s="155"/>
    </row>
    <row r="71" spans="1:6" ht="90.75" thickBot="1" x14ac:dyDescent="0.25">
      <c r="A71" s="139" t="s">
        <v>93</v>
      </c>
      <c r="B71" s="140" t="s">
        <v>162</v>
      </c>
      <c r="C71" s="141" t="s">
        <v>111</v>
      </c>
      <c r="D71" s="142">
        <v>3</v>
      </c>
      <c r="E71" s="143"/>
      <c r="F71" s="113">
        <f>D71*E71</f>
        <v>0</v>
      </c>
    </row>
    <row r="72" spans="1:6" ht="13.5" thickBot="1" x14ac:dyDescent="0.25">
      <c r="A72" s="19"/>
      <c r="B72" s="167" t="str">
        <f>+CONCATENATE(B42," UKUPNO")</f>
        <v>OBORINSKA ODVODNJA UKUPNO</v>
      </c>
      <c r="C72" s="15"/>
      <c r="D72" s="16"/>
      <c r="E72" s="17"/>
      <c r="F72" s="18">
        <f>SUM(F44:F71)</f>
        <v>0</v>
      </c>
    </row>
    <row r="73" spans="1:6" ht="13.5" thickBot="1" x14ac:dyDescent="0.25">
      <c r="A73" s="19"/>
      <c r="B73" s="15"/>
      <c r="C73" s="15"/>
      <c r="D73" s="16"/>
      <c r="E73" s="17"/>
      <c r="F73" s="18"/>
    </row>
    <row r="74" spans="1:6" ht="13.5" thickBot="1" x14ac:dyDescent="0.25">
      <c r="A74" s="19"/>
      <c r="B74" s="15"/>
      <c r="C74" s="15"/>
      <c r="D74" s="16"/>
      <c r="E74" s="17"/>
      <c r="F74" s="17"/>
    </row>
    <row r="75" spans="1:6" ht="13.5" thickBot="1" x14ac:dyDescent="0.25">
      <c r="A75" s="131" t="s">
        <v>8</v>
      </c>
      <c r="B75" s="165" t="s">
        <v>50</v>
      </c>
      <c r="C75" s="132"/>
      <c r="D75" s="132"/>
      <c r="E75" s="132"/>
      <c r="F75" s="132"/>
    </row>
    <row r="76" spans="1:6" ht="12" thickBot="1" x14ac:dyDescent="0.25">
      <c r="A76" s="150" t="s">
        <v>10</v>
      </c>
      <c r="B76" s="151" t="s">
        <v>6</v>
      </c>
      <c r="C76" s="152"/>
      <c r="D76" s="153"/>
      <c r="E76" s="154"/>
      <c r="F76" s="155"/>
    </row>
    <row r="77" spans="1:6" ht="191.25" x14ac:dyDescent="0.2">
      <c r="A77" s="92" t="s">
        <v>101</v>
      </c>
      <c r="B77" s="133" t="s">
        <v>100</v>
      </c>
      <c r="C77" s="66" t="s">
        <v>18</v>
      </c>
      <c r="D77" s="108">
        <v>900</v>
      </c>
      <c r="E77" s="109"/>
      <c r="F77" s="110">
        <f t="shared" ref="F77:F79" si="4">D77*E77</f>
        <v>0</v>
      </c>
    </row>
    <row r="78" spans="1:6" ht="105" customHeight="1" x14ac:dyDescent="0.2">
      <c r="A78" s="93" t="s">
        <v>102</v>
      </c>
      <c r="B78" s="134" t="s">
        <v>163</v>
      </c>
      <c r="C78" s="71" t="s">
        <v>27</v>
      </c>
      <c r="D78" s="72">
        <v>920</v>
      </c>
      <c r="E78" s="112"/>
      <c r="F78" s="113">
        <f t="shared" si="4"/>
        <v>0</v>
      </c>
    </row>
    <row r="79" spans="1:6" ht="168.75" x14ac:dyDescent="0.2">
      <c r="A79" s="93" t="s">
        <v>103</v>
      </c>
      <c r="B79" s="134" t="s">
        <v>164</v>
      </c>
      <c r="C79" s="71"/>
      <c r="D79" s="111">
        <v>200</v>
      </c>
      <c r="E79" s="112"/>
      <c r="F79" s="113">
        <f t="shared" si="4"/>
        <v>0</v>
      </c>
    </row>
    <row r="80" spans="1:6" ht="114.75" customHeight="1" x14ac:dyDescent="0.2">
      <c r="A80" s="93" t="s">
        <v>104</v>
      </c>
      <c r="B80" s="134" t="s">
        <v>165</v>
      </c>
      <c r="C80" s="71" t="s">
        <v>18</v>
      </c>
      <c r="D80" s="111">
        <v>180</v>
      </c>
      <c r="E80" s="112"/>
      <c r="F80" s="113">
        <f>D80*E80</f>
        <v>0</v>
      </c>
    </row>
    <row r="81" spans="1:6" ht="12" thickBot="1" x14ac:dyDescent="0.25">
      <c r="A81" s="98"/>
      <c r="B81" s="135"/>
      <c r="C81" s="136"/>
      <c r="D81" s="79"/>
      <c r="E81" s="137"/>
      <c r="F81" s="138"/>
    </row>
    <row r="82" spans="1:6" ht="12" thickBot="1" x14ac:dyDescent="0.25">
      <c r="A82" s="150" t="s">
        <v>4</v>
      </c>
      <c r="B82" s="151" t="s">
        <v>79</v>
      </c>
      <c r="C82" s="152"/>
      <c r="D82" s="153"/>
      <c r="E82" s="154"/>
      <c r="F82" s="155"/>
    </row>
    <row r="83" spans="1:6" ht="101.25" x14ac:dyDescent="0.2">
      <c r="A83" s="92" t="s">
        <v>105</v>
      </c>
      <c r="B83" s="133" t="s">
        <v>166</v>
      </c>
      <c r="C83" s="66" t="s">
        <v>18</v>
      </c>
      <c r="D83" s="108">
        <v>135</v>
      </c>
      <c r="E83" s="109"/>
      <c r="F83" s="113">
        <f t="shared" ref="F83:F88" si="5">D83*E83</f>
        <v>0</v>
      </c>
    </row>
    <row r="84" spans="1:6" ht="146.25" x14ac:dyDescent="0.2">
      <c r="A84" s="93" t="s">
        <v>106</v>
      </c>
      <c r="B84" s="134" t="s">
        <v>188</v>
      </c>
      <c r="C84" s="71" t="s">
        <v>18</v>
      </c>
      <c r="D84" s="111">
        <v>230</v>
      </c>
      <c r="E84" s="112"/>
      <c r="F84" s="113">
        <f t="shared" si="5"/>
        <v>0</v>
      </c>
    </row>
    <row r="85" spans="1:6" ht="152.25" customHeight="1" x14ac:dyDescent="0.2">
      <c r="A85" s="93" t="s">
        <v>107</v>
      </c>
      <c r="B85" s="134" t="s">
        <v>189</v>
      </c>
      <c r="C85" s="71" t="s">
        <v>18</v>
      </c>
      <c r="D85" s="111">
        <v>78</v>
      </c>
      <c r="E85" s="112"/>
      <c r="F85" s="113">
        <f t="shared" si="5"/>
        <v>0</v>
      </c>
    </row>
    <row r="86" spans="1:6" ht="101.25" x14ac:dyDescent="0.2">
      <c r="A86" s="93" t="s">
        <v>108</v>
      </c>
      <c r="B86" s="134" t="s">
        <v>174</v>
      </c>
      <c r="C86" s="71" t="s">
        <v>19</v>
      </c>
      <c r="D86" s="111">
        <v>25000</v>
      </c>
      <c r="E86" s="112"/>
      <c r="F86" s="113">
        <f t="shared" si="5"/>
        <v>0</v>
      </c>
    </row>
    <row r="87" spans="1:6" ht="157.5" x14ac:dyDescent="0.2">
      <c r="A87" s="93" t="s">
        <v>109</v>
      </c>
      <c r="B87" s="134" t="s">
        <v>190</v>
      </c>
      <c r="C87" s="71" t="s">
        <v>18</v>
      </c>
      <c r="D87" s="111">
        <v>10</v>
      </c>
      <c r="E87" s="112"/>
      <c r="F87" s="113">
        <f t="shared" si="5"/>
        <v>0</v>
      </c>
    </row>
    <row r="88" spans="1:6" ht="101.25" x14ac:dyDescent="0.2">
      <c r="A88" s="93" t="s">
        <v>110</v>
      </c>
      <c r="B88" s="134" t="s">
        <v>167</v>
      </c>
      <c r="C88" s="71" t="s">
        <v>19</v>
      </c>
      <c r="D88" s="111">
        <v>1000</v>
      </c>
      <c r="E88" s="112"/>
      <c r="F88" s="113">
        <f t="shared" si="5"/>
        <v>0</v>
      </c>
    </row>
    <row r="89" spans="1:6" ht="12" thickBot="1" x14ac:dyDescent="0.25">
      <c r="A89" s="98"/>
      <c r="B89" s="135"/>
      <c r="C89" s="136"/>
      <c r="D89" s="79"/>
      <c r="E89" s="137"/>
      <c r="F89" s="138"/>
    </row>
    <row r="90" spans="1:6" ht="12" thickBot="1" x14ac:dyDescent="0.25">
      <c r="A90" s="150" t="s">
        <v>5</v>
      </c>
      <c r="B90" s="151" t="s">
        <v>99</v>
      </c>
      <c r="C90" s="152"/>
      <c r="D90" s="153"/>
      <c r="E90" s="154"/>
      <c r="F90" s="155"/>
    </row>
    <row r="91" spans="1:6" ht="91.5" customHeight="1" thickBot="1" x14ac:dyDescent="0.25">
      <c r="A91" s="139" t="s">
        <v>112</v>
      </c>
      <c r="B91" s="140" t="s">
        <v>162</v>
      </c>
      <c r="C91" s="141" t="s">
        <v>111</v>
      </c>
      <c r="D91" s="142">
        <v>8</v>
      </c>
      <c r="E91" s="143"/>
      <c r="F91" s="144">
        <f>+D91*E91</f>
        <v>0</v>
      </c>
    </row>
    <row r="92" spans="1:6" ht="13.5" thickBot="1" x14ac:dyDescent="0.25">
      <c r="A92" s="19"/>
      <c r="B92" s="167" t="str">
        <f>+CONCATENATE(B75," UKUPNO")</f>
        <v>INSTALACIJSKI KANAL UKUPNO</v>
      </c>
      <c r="C92" s="15"/>
      <c r="D92" s="16"/>
      <c r="E92" s="17"/>
      <c r="F92" s="18">
        <f>SUM(F77:F91)</f>
        <v>0</v>
      </c>
    </row>
    <row r="93" spans="1:6" ht="13.5" thickBot="1" x14ac:dyDescent="0.25">
      <c r="A93" s="19"/>
      <c r="B93" s="15"/>
      <c r="C93" s="15"/>
      <c r="D93" s="16"/>
      <c r="E93" s="17"/>
      <c r="F93" s="17"/>
    </row>
    <row r="94" spans="1:6" ht="13.5" thickBot="1" x14ac:dyDescent="0.25">
      <c r="A94" s="131" t="s">
        <v>32</v>
      </c>
      <c r="B94" s="165" t="s">
        <v>34</v>
      </c>
      <c r="C94" s="132"/>
      <c r="D94" s="132"/>
      <c r="E94" s="132"/>
      <c r="F94" s="132"/>
    </row>
    <row r="95" spans="1:6" s="3" customFormat="1" ht="136.5" customHeight="1" x14ac:dyDescent="0.2">
      <c r="A95" s="92" t="s">
        <v>33</v>
      </c>
      <c r="B95" s="65" t="s">
        <v>56</v>
      </c>
      <c r="C95" s="145" t="s">
        <v>61</v>
      </c>
      <c r="D95" s="108">
        <v>200</v>
      </c>
      <c r="E95" s="109"/>
      <c r="F95" s="110">
        <f t="shared" ref="F95:F101" si="6">D95*E95</f>
        <v>0</v>
      </c>
    </row>
    <row r="96" spans="1:6" s="3" customFormat="1" ht="146.25" x14ac:dyDescent="0.2">
      <c r="A96" s="93" t="s">
        <v>41</v>
      </c>
      <c r="B96" s="70" t="s">
        <v>113</v>
      </c>
      <c r="C96" s="75" t="s">
        <v>45</v>
      </c>
      <c r="D96" s="111">
        <v>2260</v>
      </c>
      <c r="E96" s="112"/>
      <c r="F96" s="113">
        <f t="shared" si="6"/>
        <v>0</v>
      </c>
    </row>
    <row r="97" spans="1:6" s="3" customFormat="1" ht="281.25" x14ac:dyDescent="0.2">
      <c r="A97" s="93" t="s">
        <v>57</v>
      </c>
      <c r="B97" s="70" t="s">
        <v>168</v>
      </c>
      <c r="C97" s="75" t="s">
        <v>45</v>
      </c>
      <c r="D97" s="111">
        <v>1490</v>
      </c>
      <c r="E97" s="112"/>
      <c r="F97" s="113">
        <f t="shared" si="6"/>
        <v>0</v>
      </c>
    </row>
    <row r="98" spans="1:6" s="3" customFormat="1" ht="213.75" x14ac:dyDescent="0.2">
      <c r="A98" s="146" t="s">
        <v>58</v>
      </c>
      <c r="B98" s="70" t="s">
        <v>169</v>
      </c>
      <c r="C98" s="75" t="s">
        <v>176</v>
      </c>
      <c r="D98" s="111">
        <v>7100</v>
      </c>
      <c r="E98" s="112"/>
      <c r="F98" s="113">
        <f t="shared" si="6"/>
        <v>0</v>
      </c>
    </row>
    <row r="99" spans="1:6" s="3" customFormat="1" ht="101.25" customHeight="1" x14ac:dyDescent="0.2">
      <c r="A99" s="146" t="s">
        <v>44</v>
      </c>
      <c r="B99" s="70" t="s">
        <v>193</v>
      </c>
      <c r="C99" s="75" t="s">
        <v>176</v>
      </c>
      <c r="D99" s="111">
        <v>7100</v>
      </c>
      <c r="E99" s="112"/>
      <c r="F99" s="113">
        <f t="shared" si="6"/>
        <v>0</v>
      </c>
    </row>
    <row r="100" spans="1:6" s="3" customFormat="1" ht="101.25" customHeight="1" x14ac:dyDescent="0.2">
      <c r="A100" s="93" t="s">
        <v>114</v>
      </c>
      <c r="B100" s="70" t="s">
        <v>192</v>
      </c>
      <c r="C100" s="75" t="s">
        <v>61</v>
      </c>
      <c r="D100" s="111">
        <v>7100</v>
      </c>
      <c r="E100" s="112"/>
      <c r="F100" s="113">
        <f t="shared" si="6"/>
        <v>0</v>
      </c>
    </row>
    <row r="101" spans="1:6" ht="158.25" thickBot="1" x14ac:dyDescent="0.25">
      <c r="A101" s="98" t="s">
        <v>115</v>
      </c>
      <c r="B101" s="77" t="s">
        <v>194</v>
      </c>
      <c r="C101" s="78" t="s">
        <v>61</v>
      </c>
      <c r="D101" s="79">
        <v>200</v>
      </c>
      <c r="E101" s="137"/>
      <c r="F101" s="138">
        <f t="shared" si="6"/>
        <v>0</v>
      </c>
    </row>
    <row r="102" spans="1:6" ht="13.5" thickBot="1" x14ac:dyDescent="0.25">
      <c r="A102" s="19"/>
      <c r="B102" s="167" t="str">
        <f>+CONCATENATE(B94," UKUPNO")</f>
        <v>KOLNIČKA KONSTRUKCIJA UKUPNO</v>
      </c>
      <c r="C102" s="15"/>
      <c r="D102" s="16"/>
      <c r="E102" s="17"/>
      <c r="F102" s="18">
        <f>SUM(F95:F101)</f>
        <v>0</v>
      </c>
    </row>
    <row r="103" spans="1:6" ht="13.5" thickBot="1" x14ac:dyDescent="0.25">
      <c r="A103" s="19"/>
      <c r="B103" s="15"/>
      <c r="C103" s="15"/>
      <c r="D103" s="16"/>
      <c r="E103" s="17"/>
      <c r="F103" s="17"/>
    </row>
    <row r="104" spans="1:6" ht="13.5" thickBot="1" x14ac:dyDescent="0.25">
      <c r="A104" s="131" t="s">
        <v>0</v>
      </c>
      <c r="B104" s="165" t="s">
        <v>13</v>
      </c>
      <c r="C104" s="132"/>
      <c r="D104" s="132"/>
      <c r="E104" s="132"/>
      <c r="F104" s="132"/>
    </row>
    <row r="105" spans="1:6" ht="12" thickBot="1" x14ac:dyDescent="0.25">
      <c r="A105" s="150" t="s">
        <v>63</v>
      </c>
      <c r="B105" s="151" t="s">
        <v>40</v>
      </c>
      <c r="C105" s="152"/>
      <c r="D105" s="153"/>
      <c r="E105" s="154"/>
      <c r="F105" s="155"/>
    </row>
    <row r="106" spans="1:6" ht="135.75" thickBot="1" x14ac:dyDescent="0.25">
      <c r="A106" s="147"/>
      <c r="B106" s="70" t="s">
        <v>54</v>
      </c>
      <c r="C106" s="75" t="s">
        <v>43</v>
      </c>
      <c r="D106" s="148">
        <v>5</v>
      </c>
      <c r="E106" s="149"/>
      <c r="F106" s="74">
        <f>D106*E106</f>
        <v>0</v>
      </c>
    </row>
    <row r="107" spans="1:6" ht="12" thickBot="1" x14ac:dyDescent="0.25">
      <c r="A107" s="150" t="s">
        <v>64</v>
      </c>
      <c r="B107" s="151" t="s">
        <v>28</v>
      </c>
      <c r="C107" s="152"/>
      <c r="D107" s="153"/>
      <c r="E107" s="154"/>
      <c r="F107" s="155">
        <f t="shared" ref="F107:F115" si="7">D107*E107</f>
        <v>0</v>
      </c>
    </row>
    <row r="108" spans="1:6" ht="214.5" customHeight="1" x14ac:dyDescent="0.2">
      <c r="A108" s="156"/>
      <c r="B108" s="65" t="s">
        <v>195</v>
      </c>
      <c r="C108" s="66"/>
      <c r="D108" s="67"/>
      <c r="E108" s="157"/>
      <c r="F108" s="158">
        <f t="shared" si="7"/>
        <v>0</v>
      </c>
    </row>
    <row r="109" spans="1:6" s="7" customFormat="1" ht="45.75" customHeight="1" x14ac:dyDescent="0.2">
      <c r="A109" s="159" t="s">
        <v>116</v>
      </c>
      <c r="B109" s="70" t="s">
        <v>66</v>
      </c>
      <c r="C109" s="71" t="s">
        <v>39</v>
      </c>
      <c r="D109" s="149">
        <v>100</v>
      </c>
      <c r="E109" s="112"/>
      <c r="F109" s="113">
        <f t="shared" si="7"/>
        <v>0</v>
      </c>
    </row>
    <row r="110" spans="1:6" ht="45" x14ac:dyDescent="0.2">
      <c r="A110" s="159" t="s">
        <v>117</v>
      </c>
      <c r="B110" s="70" t="s">
        <v>65</v>
      </c>
      <c r="C110" s="71" t="s">
        <v>39</v>
      </c>
      <c r="D110" s="149">
        <v>550</v>
      </c>
      <c r="E110" s="112"/>
      <c r="F110" s="113">
        <f>D110*E110</f>
        <v>0</v>
      </c>
    </row>
    <row r="111" spans="1:6" ht="47.25" customHeight="1" x14ac:dyDescent="0.2">
      <c r="A111" s="160" t="s">
        <v>118</v>
      </c>
      <c r="B111" s="70" t="s">
        <v>67</v>
      </c>
      <c r="C111" s="71" t="s">
        <v>39</v>
      </c>
      <c r="D111" s="149">
        <v>1100</v>
      </c>
      <c r="E111" s="112"/>
      <c r="F111" s="113">
        <f t="shared" si="7"/>
        <v>0</v>
      </c>
    </row>
    <row r="112" spans="1:6" ht="45" customHeight="1" x14ac:dyDescent="0.2">
      <c r="A112" s="160" t="s">
        <v>119</v>
      </c>
      <c r="B112" s="70" t="s">
        <v>69</v>
      </c>
      <c r="C112" s="71" t="s">
        <v>39</v>
      </c>
      <c r="D112" s="149">
        <v>100</v>
      </c>
      <c r="E112" s="112"/>
      <c r="F112" s="113">
        <f>D112*E112</f>
        <v>0</v>
      </c>
    </row>
    <row r="113" spans="1:6" ht="56.25" x14ac:dyDescent="0.2">
      <c r="A113" s="93" t="s">
        <v>120</v>
      </c>
      <c r="B113" s="70" t="s">
        <v>1</v>
      </c>
      <c r="C113" s="71" t="s">
        <v>2</v>
      </c>
      <c r="D113" s="161">
        <v>17</v>
      </c>
      <c r="E113" s="112"/>
      <c r="F113" s="113">
        <f t="shared" si="7"/>
        <v>0</v>
      </c>
    </row>
    <row r="114" spans="1:6" ht="56.25" x14ac:dyDescent="0.2">
      <c r="A114" s="162" t="s">
        <v>121</v>
      </c>
      <c r="B114" s="70" t="s">
        <v>68</v>
      </c>
      <c r="C114" s="71" t="s">
        <v>17</v>
      </c>
      <c r="D114" s="149">
        <v>165</v>
      </c>
      <c r="E114" s="112"/>
      <c r="F114" s="113">
        <f t="shared" si="7"/>
        <v>0</v>
      </c>
    </row>
    <row r="115" spans="1:6" s="8" customFormat="1" ht="46.5" customHeight="1" thickBot="1" x14ac:dyDescent="0.25">
      <c r="A115" s="98" t="s">
        <v>122</v>
      </c>
      <c r="B115" s="77" t="s">
        <v>59</v>
      </c>
      <c r="C115" s="136" t="s">
        <v>27</v>
      </c>
      <c r="D115" s="163">
        <v>6</v>
      </c>
      <c r="E115" s="137"/>
      <c r="F115" s="138">
        <f t="shared" si="7"/>
        <v>0</v>
      </c>
    </row>
    <row r="116" spans="1:6" ht="13.5" thickBot="1" x14ac:dyDescent="0.25">
      <c r="A116" s="19"/>
      <c r="B116" s="167" t="str">
        <f>+CONCATENATE(B104," UKUPNO")</f>
        <v>OPREMA CESTE UKUPNO</v>
      </c>
      <c r="C116" s="15"/>
      <c r="D116" s="16"/>
      <c r="E116" s="17"/>
      <c r="F116" s="18">
        <f>SUM(F106:F115)</f>
        <v>0</v>
      </c>
    </row>
    <row r="117" spans="1:6" ht="13.5" thickBot="1" x14ac:dyDescent="0.25">
      <c r="A117" s="19"/>
      <c r="B117" s="15"/>
      <c r="C117" s="15"/>
      <c r="D117" s="16"/>
      <c r="E117" s="17"/>
      <c r="F117" s="17"/>
    </row>
    <row r="118" spans="1:6" ht="20.25" x14ac:dyDescent="0.3">
      <c r="A118" s="20"/>
      <c r="B118" s="21" t="s">
        <v>123</v>
      </c>
      <c r="C118" s="21"/>
      <c r="D118" s="22"/>
      <c r="E118" s="21"/>
      <c r="F118" s="22"/>
    </row>
    <row r="119" spans="1:6" ht="15.75" x14ac:dyDescent="0.25">
      <c r="A119" s="23" t="s">
        <v>124</v>
      </c>
      <c r="B119" s="170" t="s">
        <v>125</v>
      </c>
      <c r="C119" s="24"/>
      <c r="D119" s="25"/>
      <c r="E119" s="26"/>
      <c r="F119" s="27" t="s">
        <v>126</v>
      </c>
    </row>
    <row r="120" spans="1:6" ht="15.75" x14ac:dyDescent="0.25">
      <c r="A120" s="23" t="str">
        <f>+A14</f>
        <v>1.</v>
      </c>
      <c r="B120" s="168" t="str">
        <f>+B14</f>
        <v>PRIPREMNI RADOVI</v>
      </c>
      <c r="C120" s="28"/>
      <c r="D120" s="29"/>
      <c r="E120" s="30"/>
      <c r="F120" s="31">
        <f>+F31</f>
        <v>0</v>
      </c>
    </row>
    <row r="121" spans="1:6" ht="15.75" x14ac:dyDescent="0.25">
      <c r="A121" s="23" t="str">
        <f>+A33</f>
        <v>2.</v>
      </c>
      <c r="B121" s="168" t="str">
        <f>+B33</f>
        <v>ZEMLJANI RADOVI</v>
      </c>
      <c r="C121" s="32"/>
      <c r="D121" s="29"/>
      <c r="E121" s="30"/>
      <c r="F121" s="31">
        <f>+F40</f>
        <v>0</v>
      </c>
    </row>
    <row r="122" spans="1:6" ht="15.75" x14ac:dyDescent="0.25">
      <c r="A122" s="23" t="str">
        <f>+A42</f>
        <v>3.</v>
      </c>
      <c r="B122" s="168" t="str">
        <f>+B42</f>
        <v>OBORINSKA ODVODNJA</v>
      </c>
      <c r="C122" s="32"/>
      <c r="D122" s="29"/>
      <c r="E122" s="30"/>
      <c r="F122" s="31">
        <f>+F72</f>
        <v>0</v>
      </c>
    </row>
    <row r="123" spans="1:6" ht="15.75" x14ac:dyDescent="0.25">
      <c r="A123" s="23" t="str">
        <f>+A75</f>
        <v>4.</v>
      </c>
      <c r="B123" s="168" t="str">
        <f>+B75</f>
        <v>INSTALACIJSKI KANAL</v>
      </c>
      <c r="C123" s="32"/>
      <c r="D123" s="29"/>
      <c r="E123" s="30"/>
      <c r="F123" s="31">
        <f>+F92</f>
        <v>0</v>
      </c>
    </row>
    <row r="124" spans="1:6" ht="15.75" x14ac:dyDescent="0.25">
      <c r="A124" s="23" t="str">
        <f>+A94</f>
        <v>5.</v>
      </c>
      <c r="B124" s="168" t="str">
        <f>+B94</f>
        <v>KOLNIČKA KONSTRUKCIJA</v>
      </c>
      <c r="C124" s="32"/>
      <c r="D124" s="29"/>
      <c r="E124" s="30"/>
      <c r="F124" s="31">
        <f>+F102</f>
        <v>0</v>
      </c>
    </row>
    <row r="125" spans="1:6" ht="15.75" x14ac:dyDescent="0.25">
      <c r="A125" s="23" t="str">
        <f>+A104</f>
        <v>6.</v>
      </c>
      <c r="B125" s="168" t="str">
        <f>+B104</f>
        <v>OPREMA CESTE</v>
      </c>
      <c r="C125" s="32"/>
      <c r="D125" s="29"/>
      <c r="E125" s="30"/>
      <c r="F125" s="31">
        <f>+F116</f>
        <v>0</v>
      </c>
    </row>
    <row r="126" spans="1:6" ht="15.75" x14ac:dyDescent="0.25">
      <c r="A126" s="20"/>
      <c r="B126" s="169" t="s">
        <v>29</v>
      </c>
      <c r="C126" s="32"/>
      <c r="D126" s="29"/>
      <c r="E126" s="30"/>
      <c r="F126" s="33">
        <f>SUM(F120:F125)</f>
        <v>0</v>
      </c>
    </row>
    <row r="127" spans="1:6" ht="15.75" x14ac:dyDescent="0.25">
      <c r="A127" s="20"/>
      <c r="B127" s="34" t="s">
        <v>127</v>
      </c>
      <c r="C127" s="32"/>
      <c r="D127" s="29"/>
      <c r="E127" s="30"/>
      <c r="F127" s="33">
        <f>F126*25/100</f>
        <v>0</v>
      </c>
    </row>
    <row r="128" spans="1:6" ht="15.75" x14ac:dyDescent="0.25">
      <c r="A128" s="35"/>
      <c r="B128" s="36" t="s">
        <v>128</v>
      </c>
      <c r="C128" s="32"/>
      <c r="D128" s="29"/>
      <c r="E128" s="30"/>
      <c r="F128" s="37">
        <f>F126+F127</f>
        <v>0</v>
      </c>
    </row>
  </sheetData>
  <phoneticPr fontId="8" type="noConversion"/>
  <pageMargins left="1.1811023622047245" right="0.31496062992125984" top="1.1811023622047245" bottom="0.51181102362204722" header="0.82677165354330717" footer="0.27559055118110237"/>
  <pageSetup paperSize="9" scale="87" fitToWidth="100" fitToHeight="100" orientation="portrait" cellComments="asDisplayed" r:id="rId1"/>
  <headerFooter alignWithMargins="0">
    <oddHeader xml:space="preserve">&amp;L&amp;8Održavanje i sanacija Lučke ceste C-7 </oddHeader>
    <oddFooter>&amp;C&amp;P/&amp;N</oddFooter>
  </headerFooter>
  <rowBreaks count="7" manualBreakCount="7">
    <brk id="13" max="5" man="1"/>
    <brk id="32" max="5" man="1"/>
    <brk id="41" max="5" man="1"/>
    <brk id="69" max="5" man="1"/>
    <brk id="93" max="5" man="1"/>
    <brk id="103" max="5" man="1"/>
    <brk id="11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Troškovnik</vt:lpstr>
      <vt:lpstr>Troškovnik!Print_Area</vt:lpstr>
      <vt:lpstr>Troškovnik!Print_Titles</vt:lpstr>
    </vt:vector>
  </TitlesOfParts>
  <Company>Geoprojekt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GEOPROJEKT</dc:creator>
  <cp:lastModifiedBy>Ludvik Jurković</cp:lastModifiedBy>
  <cp:lastPrinted>2023-12-11T07:15:18Z</cp:lastPrinted>
  <dcterms:created xsi:type="dcterms:W3CDTF">2003-01-17T10:21:20Z</dcterms:created>
  <dcterms:modified xsi:type="dcterms:W3CDTF">2024-01-16T08:50:18Z</dcterms:modified>
</cp:coreProperties>
</file>