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490" windowHeight="8895" activeTab="2"/>
  </bookViews>
  <sheets>
    <sheet name="PLAN NABAVE REDOVITE DJELATNOST" sheetId="1" r:id="rId1"/>
    <sheet name="INVESTICIJE" sheetId="2" r:id="rId2"/>
    <sheet name="EU PROJEKTI" sheetId="3" r:id="rId3"/>
    <sheet name="List3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<sst xmlns="http://schemas.openxmlformats.org/spreadsheetml/2006/main" count="399" uniqueCount="255">
  <si>
    <t>Usluge fiksne telefonije</t>
  </si>
  <si>
    <t>Usluge mobilne telefonije</t>
  </si>
  <si>
    <t>Održavanje sustava vatrodojave</t>
  </si>
  <si>
    <t>Održavanje energetskih sustava</t>
  </si>
  <si>
    <t>Održavanje vodoopskrbnog sustava</t>
  </si>
  <si>
    <t>Usluge projektiranja</t>
  </si>
  <si>
    <t>Predmet nabave</t>
  </si>
  <si>
    <t>Vrsta postupka</t>
  </si>
  <si>
    <t>Ugovor ili okvirni sporazum</t>
  </si>
  <si>
    <t>Planirani početak postupka</t>
  </si>
  <si>
    <t>Planirano trajanje ugovora ili OS</t>
  </si>
  <si>
    <t>Ulaganja u postojeću infrastrukturu i suprastrukturu</t>
  </si>
  <si>
    <t>Ev. br. nabave</t>
  </si>
  <si>
    <t>Ev.br.</t>
  </si>
  <si>
    <t>Procijenjena vrijednost nabave (bez PDV-a)</t>
  </si>
  <si>
    <t>Održavanje željezničke infrastrukture u luci Ploče</t>
  </si>
  <si>
    <t>Planirano trajanje ugovor ili OS</t>
  </si>
  <si>
    <t>Geodetsko katastarske usluge</t>
  </si>
  <si>
    <t>Održavanje PCS sustava</t>
  </si>
  <si>
    <t>CPV oznaka</t>
  </si>
  <si>
    <t>Dobrovoljno zdravstveno osiguranje</t>
  </si>
  <si>
    <t>Podjela predmeta nabave na grupe</t>
  </si>
  <si>
    <t>ugovor</t>
  </si>
  <si>
    <t>I kvartal</t>
  </si>
  <si>
    <t>12 mjeseci</t>
  </si>
  <si>
    <t>64214000-9</t>
  </si>
  <si>
    <t>64212000-5</t>
  </si>
  <si>
    <t>50200000-7</t>
  </si>
  <si>
    <t>77310000-6</t>
  </si>
  <si>
    <t>50343000-1</t>
  </si>
  <si>
    <t>30192000-1</t>
  </si>
  <si>
    <t>72267000-4</t>
  </si>
  <si>
    <t>71355000-1</t>
  </si>
  <si>
    <t>66512210-7</t>
  </si>
  <si>
    <t>66515200-5</t>
  </si>
  <si>
    <t>71320000-7 </t>
  </si>
  <si>
    <t>65300000-6</t>
  </si>
  <si>
    <t>50413200-5</t>
  </si>
  <si>
    <t>45259000-7</t>
  </si>
  <si>
    <t>45232000-2</t>
  </si>
  <si>
    <t>45200000-9</t>
  </si>
  <si>
    <t>50220000-3</t>
  </si>
  <si>
    <t>45247110-4</t>
  </si>
  <si>
    <t>90731400-4</t>
  </si>
  <si>
    <t>50411000-9</t>
  </si>
  <si>
    <t>71317100-4</t>
  </si>
  <si>
    <t>otvoreni postupak javne nabave roba</t>
  </si>
  <si>
    <t>otvoreni postupak javne nabave usluga</t>
  </si>
  <si>
    <t>NE</t>
  </si>
  <si>
    <t>45234100-7</t>
  </si>
  <si>
    <t>otvoreni postupak javne nabave radova</t>
  </si>
  <si>
    <t>Tehnička zaštita, sustav video nadzora, sustav vatrodojave</t>
  </si>
  <si>
    <t>Ostali izdaci</t>
  </si>
  <si>
    <t>45262700-8</t>
  </si>
  <si>
    <t>Praćenje ukupne taložne tvari i sastav ukupne taložne tvari - TRT</t>
  </si>
  <si>
    <t>Održavanje građevinskih objekata</t>
  </si>
  <si>
    <t>II kvartal</t>
  </si>
  <si>
    <t>IV kvartal</t>
  </si>
  <si>
    <t>39130000-2</t>
  </si>
  <si>
    <t>Napomene</t>
  </si>
  <si>
    <t>EU PROJEKTI</t>
  </si>
  <si>
    <t>Održavanje opreme mareografa i anemometra</t>
  </si>
  <si>
    <t>Održavanje dubina u luci Ploče</t>
  </si>
  <si>
    <t>45233142-6</t>
  </si>
  <si>
    <t>Osiguranje imovine i opreme Ulaznog terminala s pratećim objektima</t>
  </si>
  <si>
    <t>Planirana vrijednost nabave (s PDV-om)</t>
  </si>
  <si>
    <t>48200000-0</t>
  </si>
  <si>
    <t>79417000-0</t>
  </si>
  <si>
    <t>Osiguranje opće odgovornosti</t>
  </si>
  <si>
    <t>66516000-0</t>
  </si>
  <si>
    <t>Zamjena skretnice</t>
  </si>
  <si>
    <t>postupak jednostavne nabave radova</t>
  </si>
  <si>
    <t>postupak jednostavne nabave usluga</t>
  </si>
  <si>
    <t>Plan sigurnosne zaštite luke Ploče</t>
  </si>
  <si>
    <t>Uredski namještaj i oprema</t>
  </si>
  <si>
    <t>Uređenje okoliša na Ulaznom terminalu luke Ploče</t>
  </si>
  <si>
    <t>Službeno vozilo za potrebe Lučke uprave Ploče</t>
  </si>
  <si>
    <t>postupak jednostavne nabave roba</t>
  </si>
  <si>
    <t>Plan zaštite od požara i tehnološke eksplozije na lučkom području luke Ploče</t>
  </si>
  <si>
    <t>Usluge održavanja zelenih površina na Ulaznom terminalu luke Ploče</t>
  </si>
  <si>
    <t>34110000-1</t>
  </si>
  <si>
    <t>45112710-5</t>
  </si>
  <si>
    <t>45252124-3</t>
  </si>
  <si>
    <t>35120000-1</t>
  </si>
  <si>
    <t>Održavanje Ulaznog terminala</t>
  </si>
  <si>
    <t xml:space="preserve">Nabava opreme za potrebe sustava video nadzora i sustava kontrole pristupa i tehničke zaštite </t>
  </si>
  <si>
    <t xml:space="preserve">Usluga izrade studije prihvatljivosti s ciljem dizajna i razvoja informacijskih sustava na lučkim područjima </t>
  </si>
  <si>
    <t>Usluga razvoja pilot sustava za potrebe VTS - LKC službe s ciljem prikaza brodskog prometa temeljem integracije s nacionalnim sustavom AIS s ciljem rješavanja uskih grla i povećanja operativnosti na lučkom području</t>
  </si>
  <si>
    <t>Ugovor</t>
  </si>
  <si>
    <t>Održavanje sustava kabelske infrastrukture</t>
  </si>
  <si>
    <t>izuzeće</t>
  </si>
  <si>
    <t>65100000-4</t>
  </si>
  <si>
    <t>6 mjeseci</t>
  </si>
  <si>
    <t>73420000-2</t>
  </si>
  <si>
    <t>72262000-9</t>
  </si>
  <si>
    <t>Redovno godišnje servisno održavanje diesel agregata i UPS uređaja</t>
  </si>
  <si>
    <t xml:space="preserve">50532300-6 </t>
  </si>
  <si>
    <t>30237131-6</t>
  </si>
  <si>
    <t>45223300-9</t>
  </si>
  <si>
    <t>INT1/21</t>
  </si>
  <si>
    <t>INT2/21</t>
  </si>
  <si>
    <t>PRO1/21</t>
  </si>
  <si>
    <t>Tekuće i investicijsko održavanje</t>
  </si>
  <si>
    <t>Jaružanje na Terminalu rasutih tereta</t>
  </si>
  <si>
    <t>Sanacija prostorija policije i carine u upravnoj zgradi Ulaznog terminala luke Ploče</t>
  </si>
  <si>
    <t>Zakup i održavanje objekata pomorske signalizacije</t>
  </si>
  <si>
    <t xml:space="preserve">Održavanje lučkih prometnica </t>
  </si>
  <si>
    <t>50324100-3</t>
  </si>
  <si>
    <t>Opskrba električnom energijom za 2022. godinu</t>
  </si>
  <si>
    <t>1.1.-31.12.2022.</t>
  </si>
  <si>
    <t>Uredski materijal za 2021. godinu</t>
  </si>
  <si>
    <t>80500000-9</t>
  </si>
  <si>
    <t>55100000-4</t>
  </si>
  <si>
    <t>Usluge hotelskog smještaja u tuzemstvu</t>
  </si>
  <si>
    <t>Stručno usavršavanje zaposlenika (seminari, savjetovanja, simpoziji, tečajevi, stručni ispiti)</t>
  </si>
  <si>
    <t xml:space="preserve">Materijal za higijenske potrebe i njegu </t>
  </si>
  <si>
    <t>SUS1/21</t>
  </si>
  <si>
    <t>SUS2/21</t>
  </si>
  <si>
    <t>SUS3/21</t>
  </si>
  <si>
    <t>Opskrba vodom</t>
  </si>
  <si>
    <t>Zaštitna odjeća i obuća</t>
  </si>
  <si>
    <t>A810073 ADMINISTRACIJA I UPRAVLJANJE</t>
  </si>
  <si>
    <t>A810074 GRADNJA I ODRŽAVANJE</t>
  </si>
  <si>
    <t>K810076 INTERREG Va - Italija-Hrvatska - Projekt INTESA Unaprjeđenje efikasnosti i sigurnosti pomorskog prometa u Jadranu</t>
  </si>
  <si>
    <t>K810077 INTERREG Va - Italija-Hrvatska Projekt PROMARES - Promoviranje pomorskog i multimodalnog teretnog transporta u Jadranskom moru</t>
  </si>
  <si>
    <t>K810078 INTERREG Va - Italija-Hrvatska Projekt SUSPORT - Unaprjeđenje energetske učinkovitosti u lukama u Jadranskom moru</t>
  </si>
  <si>
    <t>33700000-7</t>
  </si>
  <si>
    <t>Nabava bezkontaktnih ID kartica kontrole pristupa na Ulaznom terminalu</t>
  </si>
  <si>
    <t>18143000-3</t>
  </si>
  <si>
    <t>Održavanje sustava videonadzora i kontrole pristupa</t>
  </si>
  <si>
    <t>Održavanje računalnog programa urudžbenog zapisnika i programa za upravljanje dokumentima</t>
  </si>
  <si>
    <t>Održavanje ICT infrastrukture (poslužitelji, mrežna oprema, sustavi za pohranu…)</t>
  </si>
  <si>
    <t>Virtualizacijska platforma i vatrozid (licence i vendor podrška)</t>
  </si>
  <si>
    <t>Usluge implementacije pilot sustava - nadogradnja i implementacija pilot sustava s ciljem razmjene podataka na lučkom području i rješavanja uskih grla transportnih tokova roba - Upravljanje incidentima</t>
  </si>
  <si>
    <t>Usluge implementacije pilot sustava - nadogradnja i implementacija pilot sustava s ciljem razmjene podataka na lučkom području i rješavanja uskih grla transportnih tokova roba - integracija PCS modula najava kamiona s podsustavima</t>
  </si>
  <si>
    <t>SUS4/21</t>
  </si>
  <si>
    <t>Usluge implementacije pilot sustava - nadogradnja i implementacija pilot sustava s ciljem razmjene podataka na lučkom području i rješavanja uskih grla transportnih tokova roba - integracija PCS modula generalni tereti, Carina s sustavom TOS koncesionara</t>
  </si>
  <si>
    <t>Usluge instalacije i sanacije sustava kontrole pristupa na lučko područje - Ulaz 2</t>
  </si>
  <si>
    <t>postupak jednostavne nabave robe</t>
  </si>
  <si>
    <t>PRO4/21</t>
  </si>
  <si>
    <t>30230000-0</t>
  </si>
  <si>
    <t>50313200-4</t>
  </si>
  <si>
    <t>Usluge najma i održavanja rješenja za upravljanje ispisom</t>
  </si>
  <si>
    <t>45241500-3</t>
  </si>
  <si>
    <t>INV1/21</t>
  </si>
  <si>
    <t>INV2/21</t>
  </si>
  <si>
    <t>INV3/21</t>
  </si>
  <si>
    <t>INV4/21</t>
  </si>
  <si>
    <t>INV5/21</t>
  </si>
  <si>
    <t>INV6/21</t>
  </si>
  <si>
    <t>INV7/21</t>
  </si>
  <si>
    <t>INV8/21</t>
  </si>
  <si>
    <t>INV9/21</t>
  </si>
  <si>
    <t>INV10/21</t>
  </si>
  <si>
    <t>INV11/21</t>
  </si>
  <si>
    <t>INV12/21</t>
  </si>
  <si>
    <t>INV13/21</t>
  </si>
  <si>
    <t>INV14/21</t>
  </si>
  <si>
    <t>INV15/21</t>
  </si>
  <si>
    <t>INV16/21</t>
  </si>
  <si>
    <t>INV17/21</t>
  </si>
  <si>
    <t>INV18/21</t>
  </si>
  <si>
    <t>INV19/21</t>
  </si>
  <si>
    <t>INV20/21</t>
  </si>
  <si>
    <t>INV21/21</t>
  </si>
  <si>
    <t>Platforma za pohranu sigurnosnih kopija (licence i vendor podrška)</t>
  </si>
  <si>
    <t>48782000-3</t>
  </si>
  <si>
    <t>50312600-1 50312000-5</t>
  </si>
  <si>
    <t>INV22/21</t>
  </si>
  <si>
    <t>INV23/22</t>
  </si>
  <si>
    <t>N3/21</t>
  </si>
  <si>
    <t>N4/21</t>
  </si>
  <si>
    <t>N5/21</t>
  </si>
  <si>
    <t>N6/21</t>
  </si>
  <si>
    <t>N7/21</t>
  </si>
  <si>
    <t>N8/21</t>
  </si>
  <si>
    <t>N9/21</t>
  </si>
  <si>
    <t>N10/21</t>
  </si>
  <si>
    <t>N11/21</t>
  </si>
  <si>
    <t>N12/21</t>
  </si>
  <si>
    <t>N13/21</t>
  </si>
  <si>
    <t>N14/21</t>
  </si>
  <si>
    <t>N15/21</t>
  </si>
  <si>
    <t>N16/21</t>
  </si>
  <si>
    <t>N17/21</t>
  </si>
  <si>
    <t>N18/21</t>
  </si>
  <si>
    <t>N19/21</t>
  </si>
  <si>
    <t>N20/21</t>
  </si>
  <si>
    <t>N21/21</t>
  </si>
  <si>
    <t>N22/21</t>
  </si>
  <si>
    <t>N23/21</t>
  </si>
  <si>
    <t>N24/21</t>
  </si>
  <si>
    <t>N25/21</t>
  </si>
  <si>
    <t>N26/21</t>
  </si>
  <si>
    <t>N27/21</t>
  </si>
  <si>
    <t>N28/21</t>
  </si>
  <si>
    <t>4 mjeseca</t>
  </si>
  <si>
    <t>1 mjesec</t>
  </si>
  <si>
    <t xml:space="preserve">Energetska obnova vanjske rasvjete na dionicama Lučka cesta 1 i 2 i Ranžirni kolosijek 1 i 2 </t>
  </si>
  <si>
    <t>Nabava opreme za potrebe optimiziranja i balansiranja mrežnog prometa s ciljem optimiziranja razmjene podataka na lučkom području i rješavanja uskih grla transportnih tokova roba tijekom korištenja PCS sustava</t>
  </si>
  <si>
    <t>Oprema za zaštitu mora od onečišćenja</t>
  </si>
  <si>
    <t>Usluge dobave i instalacije klimatizacijskog sustava za potrebe podatkovnog centra s ciljem bolje energetske učinkovitosti</t>
  </si>
  <si>
    <t>3 mjeseca</t>
  </si>
  <si>
    <t>DA</t>
  </si>
  <si>
    <t>sufinancirano iz EU fondova</t>
  </si>
  <si>
    <t>PRO2/21</t>
  </si>
  <si>
    <t>PRO3/21</t>
  </si>
  <si>
    <t xml:space="preserve">Održavanje poslovnog infromacijskog sustava </t>
  </si>
  <si>
    <t>Prethodno savjetovanje</t>
  </si>
  <si>
    <t>45331220-4</t>
  </si>
  <si>
    <t>35112000-2</t>
  </si>
  <si>
    <t>31500000-1</t>
  </si>
  <si>
    <t>Izrada analize i studije upotrebe obnovljivih izvora energija na području ulaznog terminala Lučke uprave Ploče s ciljem energetske učinkovitosti</t>
  </si>
  <si>
    <t>71241000-9</t>
  </si>
  <si>
    <t>SUS5/21</t>
  </si>
  <si>
    <t>SUS6/21</t>
  </si>
  <si>
    <t>Proračun potencijala, izrada idejnog i glavnog projekta sunčane elektrane 70-100kW</t>
  </si>
  <si>
    <t>Izrada gl. projekta prilagodbe i klimatizacije fotonaponskoj elektrani</t>
  </si>
  <si>
    <t>sufinancirano iz EU fondova, nova stavka</t>
  </si>
  <si>
    <t>71323100-9 </t>
  </si>
  <si>
    <r>
      <t>sufinancirano iz EU fondova,</t>
    </r>
    <r>
      <rPr>
        <sz val="10"/>
        <color indexed="10"/>
        <rFont val="Arial"/>
        <family val="2"/>
      </rPr>
      <t xml:space="preserve"> izmjena naziva, CPV-a i iznosa</t>
    </r>
  </si>
  <si>
    <t>Zamjena vrata za trafostanice</t>
  </si>
  <si>
    <t>Batimetrijska izmjera dijela akvatorija luke Ploče</t>
  </si>
  <si>
    <t>INV5.1/21</t>
  </si>
  <si>
    <t>Nova stavka</t>
  </si>
  <si>
    <t>INV26/21</t>
  </si>
  <si>
    <t>50433000-9</t>
  </si>
  <si>
    <t>Pregled i održavanje trafostanice TS Rasklopište</t>
  </si>
  <si>
    <t>INV5.2/21</t>
  </si>
  <si>
    <t>Otklanjanje nedostataka naBVK-24kV postrojenja u trafostanici TS 10(20) kV Rasklopište</t>
  </si>
  <si>
    <t>INV5.3/21</t>
  </si>
  <si>
    <t>INV5.4/21</t>
  </si>
  <si>
    <t>Demontaža automatske kompenzacije iz TS 5 i izrada i montaža automatske kompenzacije u TS 2</t>
  </si>
  <si>
    <t>Briše se</t>
  </si>
  <si>
    <t>INV1.1/21</t>
  </si>
  <si>
    <t>INV1.2/21</t>
  </si>
  <si>
    <t>INV25/21</t>
  </si>
  <si>
    <t>Sanacija dijela skretnice br. 22</t>
  </si>
  <si>
    <t>INV24/21</t>
  </si>
  <si>
    <t>Elaborat procjene rizika i domino efekta za izgradnju tankerskog veza</t>
  </si>
  <si>
    <t>Izmjena iznosa</t>
  </si>
  <si>
    <r>
      <t>Održavanje lučkih obala -</t>
    </r>
    <r>
      <rPr>
        <sz val="10"/>
        <color indexed="10"/>
        <rFont val="Arial"/>
        <family val="2"/>
      </rPr>
      <t xml:space="preserve"> uređenje pristana za pilotinu</t>
    </r>
  </si>
  <si>
    <t>Izmjena naziva i iznosa</t>
  </si>
  <si>
    <t>INV13.1/21</t>
  </si>
  <si>
    <t>Osiguranje obalnih odbojnika Obale 5</t>
  </si>
  <si>
    <r>
      <t>Održavanje lučkih površina-</t>
    </r>
    <r>
      <rPr>
        <sz val="10"/>
        <color indexed="10"/>
        <rFont val="Arial"/>
        <family val="2"/>
      </rPr>
      <t>uređenje platoa uz kanal Vlaška</t>
    </r>
  </si>
  <si>
    <t>INV11.1/21</t>
  </si>
  <si>
    <t>Održavanje lučkih površina-obrambeni nasip</t>
  </si>
  <si>
    <t>N34/21</t>
  </si>
  <si>
    <t>Izrada projekta građevine za mjerenje i prikupljanje podataka o kvaliteti medija u transportnim sustavima u luci Ploče</t>
  </si>
  <si>
    <t>71242000-6</t>
  </si>
  <si>
    <t>I. IZMJENE PLANA NABAVE ZA 2021. GODINU</t>
  </si>
  <si>
    <t>Ponuda za integraciju kamera sa terminala rasutih tereta u centralnu nadzornu aplikaciju ESPIMAX</t>
  </si>
  <si>
    <t>INV21.1/21</t>
  </si>
  <si>
    <t xml:space="preserve">sufinancirano iz EU fondova, nova stavka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</si>
</sst>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b/>
      <sz val="10"/>
      <color indexed="8"/>
      <name val="Arial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6"/>
      <color indexed="9"/>
      <name val="Calibri"/>
      <family val="2"/>
    </font>
    <font>
      <sz val="9"/>
      <color indexed="9"/>
      <name val="Calibri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</font>
    <font>
      <sz val="10"/>
      <color rgb="FFFF0000"/>
      <name val="Arial"/>
      <family val="2"/>
    </font>
    <font>
      <b/>
      <sz val="16"/>
      <color theme="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6"/>
      <color theme="0"/>
      <name val="Calibri"/>
      <family val="2"/>
    </font>
    <font>
      <sz val="9"/>
      <color theme="0"/>
      <name val="Calibri"/>
      <family val="2"/>
    </font>
    <font>
      <strike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medium"/>
      <right style="medium"/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medium"/>
    </border>
    <border>
      <left style="medium"/>
      <right>
        <color indexed="63"/>
      </right>
      <top style="thin">
        <color theme="2"/>
      </top>
      <bottom style="medium"/>
    </border>
    <border>
      <left style="medium"/>
      <right style="medium"/>
      <top style="thin">
        <color theme="2"/>
      </top>
      <bottom style="medium"/>
    </border>
    <border>
      <left>
        <color indexed="63"/>
      </left>
      <right>
        <color indexed="63"/>
      </right>
      <top style="thin">
        <color theme="2"/>
      </top>
      <bottom style="medium"/>
    </border>
    <border>
      <left>
        <color indexed="63"/>
      </left>
      <right style="medium"/>
      <top style="thin">
        <color theme="2"/>
      </top>
      <bottom style="thin">
        <color theme="2"/>
      </bottom>
    </border>
    <border>
      <left>
        <color indexed="63"/>
      </left>
      <right style="medium"/>
      <top style="thin">
        <color theme="2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2"/>
      </right>
      <top style="thin">
        <color theme="2"/>
      </top>
      <bottom style="thin">
        <color theme="2"/>
      </bottom>
    </border>
    <border>
      <left style="medium"/>
      <right style="thin">
        <color theme="2"/>
      </right>
      <top style="thin">
        <color theme="2"/>
      </top>
      <bottom style="medium"/>
    </border>
    <border>
      <left style="medium"/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 style="medium"/>
      <right style="medium"/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medium"/>
      <top style="thin">
        <color theme="2"/>
      </top>
      <bottom>
        <color indexed="63"/>
      </bottom>
    </border>
    <border>
      <left style="medium"/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medium"/>
    </border>
    <border>
      <left style="medium"/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165" fontId="38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8" fillId="34" borderId="0" xfId="37" applyFont="1" applyFill="1" applyBorder="1" applyAlignment="1">
      <alignment horizontal="center" vertical="center" wrapText="1"/>
    </xf>
    <xf numFmtId="0" fontId="58" fillId="34" borderId="10" xfId="37" applyFont="1" applyFill="1" applyBorder="1" applyAlignment="1">
      <alignment horizontal="center" vertical="center" wrapText="1"/>
    </xf>
    <xf numFmtId="0" fontId="58" fillId="34" borderId="11" xfId="3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60" fillId="34" borderId="0" xfId="37" applyFont="1" applyFill="1" applyBorder="1" applyAlignment="1">
      <alignment horizontal="left" vertical="center" wrapText="1"/>
    </xf>
    <xf numFmtId="4" fontId="59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2" fillId="0" borderId="0" xfId="0" applyFont="1" applyAlignment="1">
      <alignment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" fontId="63" fillId="0" borderId="0" xfId="0" applyNumberFormat="1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4" fontId="62" fillId="0" borderId="0" xfId="0" applyNumberFormat="1" applyFont="1" applyAlignment="1">
      <alignment horizontal="right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4" fontId="65" fillId="0" borderId="0" xfId="0" applyNumberFormat="1" applyFont="1" applyAlignment="1">
      <alignment horizontal="left" vertical="center"/>
    </xf>
    <xf numFmtId="0" fontId="59" fillId="0" borderId="0" xfId="0" applyFont="1" applyFill="1" applyBorder="1" applyAlignment="1">
      <alignment vertical="top"/>
    </xf>
    <xf numFmtId="4" fontId="59" fillId="0" borderId="0" xfId="0" applyNumberFormat="1" applyFont="1" applyFill="1" applyBorder="1" applyAlignment="1">
      <alignment vertical="top"/>
    </xf>
    <xf numFmtId="4" fontId="1" fillId="0" borderId="0" xfId="0" applyNumberFormat="1" applyFont="1" applyAlignment="1">
      <alignment horizontal="center" wrapText="1"/>
    </xf>
    <xf numFmtId="4" fontId="63" fillId="0" borderId="0" xfId="0" applyNumberFormat="1" applyFont="1" applyAlignment="1">
      <alignment vertical="center"/>
    </xf>
    <xf numFmtId="0" fontId="0" fillId="33" borderId="12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9" fillId="0" borderId="0" xfId="0" applyFont="1" applyAlignment="1">
      <alignment vertical="top"/>
    </xf>
    <xf numFmtId="0" fontId="66" fillId="0" borderId="0" xfId="0" applyFont="1" applyAlignment="1">
      <alignment vertical="top"/>
    </xf>
    <xf numFmtId="0" fontId="59" fillId="0" borderId="0" xfId="0" applyFont="1" applyAlignment="1">
      <alignment/>
    </xf>
    <xf numFmtId="0" fontId="59" fillId="33" borderId="14" xfId="0" applyFont="1" applyFill="1" applyBorder="1" applyAlignment="1">
      <alignment/>
    </xf>
    <xf numFmtId="0" fontId="59" fillId="33" borderId="14" xfId="0" applyFont="1" applyFill="1" applyBorder="1" applyAlignment="1">
      <alignment vertical="top"/>
    </xf>
    <xf numFmtId="0" fontId="59" fillId="0" borderId="0" xfId="0" applyFont="1" applyFill="1" applyBorder="1" applyAlignment="1">
      <alignment/>
    </xf>
    <xf numFmtId="0" fontId="59" fillId="0" borderId="14" xfId="0" applyFont="1" applyBorder="1" applyAlignment="1">
      <alignment vertical="top"/>
    </xf>
    <xf numFmtId="0" fontId="66" fillId="33" borderId="14" xfId="0" applyFont="1" applyFill="1" applyBorder="1" applyAlignment="1">
      <alignment/>
    </xf>
    <xf numFmtId="0" fontId="6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31" fillId="34" borderId="0" xfId="37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vertical="top"/>
    </xf>
    <xf numFmtId="0" fontId="0" fillId="33" borderId="0" xfId="0" applyFont="1" applyFill="1" applyBorder="1" applyAlignment="1">
      <alignment horizontal="left" vertical="top"/>
    </xf>
    <xf numFmtId="4" fontId="0" fillId="33" borderId="15" xfId="0" applyNumberFormat="1" applyFill="1" applyBorder="1" applyAlignment="1">
      <alignment vertical="top"/>
    </xf>
    <xf numFmtId="4" fontId="0" fillId="33" borderId="15" xfId="0" applyNumberFormat="1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horizontal="center" vertical="top"/>
    </xf>
    <xf numFmtId="4" fontId="57" fillId="0" borderId="15" xfId="0" applyNumberFormat="1" applyFont="1" applyFill="1" applyBorder="1" applyAlignment="1">
      <alignment vertical="top"/>
    </xf>
    <xf numFmtId="4" fontId="57" fillId="33" borderId="15" xfId="0" applyNumberFormat="1" applyFont="1" applyFill="1" applyBorder="1" applyAlignment="1">
      <alignment horizontal="center" vertical="top"/>
    </xf>
    <xf numFmtId="4" fontId="0" fillId="4" borderId="15" xfId="0" applyNumberFormat="1" applyFont="1" applyFill="1" applyBorder="1" applyAlignment="1">
      <alignment vertical="top"/>
    </xf>
    <xf numFmtId="4" fontId="0" fillId="4" borderId="15" xfId="0" applyNumberFormat="1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4" fontId="0" fillId="0" borderId="15" xfId="0" applyNumberFormat="1" applyFill="1" applyBorder="1" applyAlignment="1">
      <alignment vertical="top"/>
    </xf>
    <xf numFmtId="4" fontId="57" fillId="0" borderId="15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center" vertical="top"/>
    </xf>
    <xf numFmtId="0" fontId="0" fillId="0" borderId="15" xfId="37" applyFont="1" applyFill="1" applyBorder="1" applyAlignment="1">
      <alignment horizontal="center" vertical="top" wrapText="1"/>
    </xf>
    <xf numFmtId="4" fontId="0" fillId="0" borderId="15" xfId="0" applyNumberFormat="1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 wrapText="1"/>
    </xf>
    <xf numFmtId="0" fontId="57" fillId="33" borderId="16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33" borderId="16" xfId="0" applyFill="1" applyBorder="1" applyAlignment="1">
      <alignment vertical="top"/>
    </xf>
    <xf numFmtId="0" fontId="57" fillId="0" borderId="16" xfId="0" applyFont="1" applyFill="1" applyBorder="1" applyAlignment="1">
      <alignment vertical="top"/>
    </xf>
    <xf numFmtId="0" fontId="57" fillId="0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/>
    </xf>
    <xf numFmtId="0" fontId="57" fillId="0" borderId="16" xfId="37" applyFont="1" applyFill="1" applyBorder="1" applyAlignment="1">
      <alignment horizontal="left" vertical="top" wrapText="1"/>
    </xf>
    <xf numFmtId="4" fontId="0" fillId="33" borderId="17" xfId="0" applyNumberFormat="1" applyFill="1" applyBorder="1" applyAlignment="1">
      <alignment vertical="top"/>
    </xf>
    <xf numFmtId="4" fontId="57" fillId="0" borderId="17" xfId="0" applyNumberFormat="1" applyFont="1" applyFill="1" applyBorder="1" applyAlignment="1">
      <alignment vertical="top"/>
    </xf>
    <xf numFmtId="4" fontId="0" fillId="4" borderId="17" xfId="0" applyNumberFormat="1" applyFont="1" applyFill="1" applyBorder="1" applyAlignment="1">
      <alignment vertical="top"/>
    </xf>
    <xf numFmtId="4" fontId="0" fillId="33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57" fillId="33" borderId="17" xfId="0" applyNumberFormat="1" applyFont="1" applyFill="1" applyBorder="1" applyAlignment="1">
      <alignment horizontal="center" vertical="top"/>
    </xf>
    <xf numFmtId="4" fontId="0" fillId="4" borderId="17" xfId="0" applyNumberFormat="1" applyFont="1" applyFill="1" applyBorder="1" applyAlignment="1">
      <alignment horizontal="center" vertical="top"/>
    </xf>
    <xf numFmtId="4" fontId="0" fillId="33" borderId="17" xfId="0" applyNumberFormat="1" applyFont="1" applyFill="1" applyBorder="1" applyAlignment="1">
      <alignment horizontal="center" vertical="top"/>
    </xf>
    <xf numFmtId="4" fontId="57" fillId="0" borderId="17" xfId="0" applyNumberFormat="1" applyFont="1" applyFill="1" applyBorder="1" applyAlignment="1">
      <alignment horizontal="center" vertical="top"/>
    </xf>
    <xf numFmtId="0" fontId="0" fillId="0" borderId="17" xfId="37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left" vertical="top"/>
    </xf>
    <xf numFmtId="0" fontId="58" fillId="34" borderId="19" xfId="37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top"/>
    </xf>
    <xf numFmtId="0" fontId="57" fillId="33" borderId="20" xfId="0" applyFont="1" applyFill="1" applyBorder="1" applyAlignment="1">
      <alignment vertical="top" wrapText="1"/>
    </xf>
    <xf numFmtId="0" fontId="0" fillId="4" borderId="20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57" fillId="0" borderId="20" xfId="0" applyFont="1" applyFill="1" applyBorder="1" applyAlignment="1">
      <alignment vertical="top"/>
    </xf>
    <xf numFmtId="0" fontId="57" fillId="0" borderId="20" xfId="37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vertical="top"/>
    </xf>
    <xf numFmtId="166" fontId="0" fillId="0" borderId="17" xfId="37" applyNumberFormat="1" applyFont="1" applyFill="1" applyBorder="1" applyAlignment="1">
      <alignment horizontal="right" vertical="top" wrapText="1"/>
    </xf>
    <xf numFmtId="4" fontId="57" fillId="33" borderId="17" xfId="0" applyNumberFormat="1" applyFont="1" applyFill="1" applyBorder="1" applyAlignment="1">
      <alignment vertical="top"/>
    </xf>
    <xf numFmtId="4" fontId="57" fillId="0" borderId="17" xfId="0" applyNumberFormat="1" applyFont="1" applyBorder="1" applyAlignment="1">
      <alignment vertical="top"/>
    </xf>
    <xf numFmtId="4" fontId="0" fillId="33" borderId="17" xfId="0" applyNumberFormat="1" applyFont="1" applyFill="1" applyBorder="1" applyAlignment="1">
      <alignment horizontal="center" vertical="top" wrapText="1"/>
    </xf>
    <xf numFmtId="4" fontId="57" fillId="33" borderId="17" xfId="0" applyNumberFormat="1" applyFont="1" applyFill="1" applyBorder="1" applyAlignment="1">
      <alignment horizontal="center" vertical="top" wrapText="1"/>
    </xf>
    <xf numFmtId="4" fontId="0" fillId="4" borderId="17" xfId="0" applyNumberFormat="1" applyFont="1" applyFill="1" applyBorder="1" applyAlignment="1">
      <alignment horizontal="center" vertical="top" wrapText="1"/>
    </xf>
    <xf numFmtId="4" fontId="0" fillId="33" borderId="17" xfId="0" applyNumberFormat="1" applyFont="1" applyFill="1" applyBorder="1" applyAlignment="1">
      <alignment horizontal="center" vertical="top" wrapText="1"/>
    </xf>
    <xf numFmtId="4" fontId="57" fillId="0" borderId="17" xfId="0" applyNumberFormat="1" applyFont="1" applyFill="1" applyBorder="1" applyAlignment="1">
      <alignment horizontal="center" vertical="top" wrapText="1"/>
    </xf>
    <xf numFmtId="0" fontId="57" fillId="0" borderId="17" xfId="37" applyFont="1" applyFill="1" applyBorder="1" applyAlignment="1">
      <alignment horizontal="center" vertical="top" wrapText="1"/>
    </xf>
    <xf numFmtId="0" fontId="1" fillId="33" borderId="16" xfId="37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vertical="top"/>
    </xf>
    <xf numFmtId="0" fontId="57" fillId="0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7" fillId="33" borderId="16" xfId="0" applyFont="1" applyFill="1" applyBorder="1" applyAlignment="1">
      <alignment vertical="top"/>
    </xf>
    <xf numFmtId="0" fontId="67" fillId="33" borderId="16" xfId="0" applyFont="1" applyFill="1" applyBorder="1" applyAlignment="1">
      <alignment wrapText="1"/>
    </xf>
    <xf numFmtId="0" fontId="67" fillId="33" borderId="16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1" fillId="33" borderId="20" xfId="37" applyFont="1" applyFill="1" applyBorder="1" applyAlignment="1">
      <alignment horizontal="center" vertical="center" wrapText="1"/>
    </xf>
    <xf numFmtId="0" fontId="57" fillId="4" borderId="20" xfId="0" applyFont="1" applyFill="1" applyBorder="1" applyAlignment="1">
      <alignment vertical="top"/>
    </xf>
    <xf numFmtId="0" fontId="57" fillId="33" borderId="2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/>
    </xf>
    <xf numFmtId="0" fontId="67" fillId="33" borderId="20" xfId="0" applyFont="1" applyFill="1" applyBorder="1" applyAlignment="1">
      <alignment wrapText="1"/>
    </xf>
    <xf numFmtId="0" fontId="67" fillId="33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1" fillId="33" borderId="17" xfId="37" applyNumberFormat="1" applyFont="1" applyFill="1" applyBorder="1" applyAlignment="1">
      <alignment horizontal="center" vertical="center" wrapText="1"/>
    </xf>
    <xf numFmtId="4" fontId="57" fillId="4" borderId="17" xfId="0" applyNumberFormat="1" applyFont="1" applyFill="1" applyBorder="1" applyAlignment="1">
      <alignment vertical="top"/>
    </xf>
    <xf numFmtId="4" fontId="57" fillId="0" borderId="17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57" fillId="33" borderId="17" xfId="0" applyNumberFormat="1" applyFont="1" applyFill="1" applyBorder="1" applyAlignment="1">
      <alignment/>
    </xf>
    <xf numFmtId="4" fontId="67" fillId="33" borderId="17" xfId="0" applyNumberFormat="1" applyFont="1" applyFill="1" applyBorder="1" applyAlignment="1">
      <alignment/>
    </xf>
    <xf numFmtId="4" fontId="57" fillId="33" borderId="23" xfId="0" applyNumberFormat="1" applyFont="1" applyFill="1" applyBorder="1" applyAlignment="1">
      <alignment/>
    </xf>
    <xf numFmtId="4" fontId="1" fillId="33" borderId="15" xfId="37" applyNumberFormat="1" applyFont="1" applyFill="1" applyBorder="1" applyAlignment="1">
      <alignment horizontal="center" vertical="center" wrapText="1"/>
    </xf>
    <xf numFmtId="4" fontId="0" fillId="4" borderId="15" xfId="0" applyNumberFormat="1" applyFill="1" applyBorder="1" applyAlignment="1">
      <alignment vertical="top"/>
    </xf>
    <xf numFmtId="4" fontId="0" fillId="33" borderId="15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 vertical="top"/>
    </xf>
    <xf numFmtId="0" fontId="1" fillId="33" borderId="17" xfId="37" applyFont="1" applyFill="1" applyBorder="1" applyAlignment="1">
      <alignment horizontal="center" vertical="center" wrapText="1"/>
    </xf>
    <xf numFmtId="4" fontId="57" fillId="4" borderId="17" xfId="0" applyNumberFormat="1" applyFont="1" applyFill="1" applyBorder="1" applyAlignment="1">
      <alignment horizontal="center" vertical="top" wrapText="1"/>
    </xf>
    <xf numFmtId="4" fontId="57" fillId="33" borderId="17" xfId="0" applyNumberFormat="1" applyFont="1" applyFill="1" applyBorder="1" applyAlignment="1">
      <alignment horizontal="center" wrapText="1"/>
    </xf>
    <xf numFmtId="4" fontId="0" fillId="33" borderId="17" xfId="0" applyNumberFormat="1" applyFont="1" applyFill="1" applyBorder="1" applyAlignment="1">
      <alignment horizontal="center" wrapText="1"/>
    </xf>
    <xf numFmtId="4" fontId="57" fillId="0" borderId="17" xfId="0" applyNumberFormat="1" applyFont="1" applyFill="1" applyBorder="1" applyAlignment="1">
      <alignment horizontal="center" wrapText="1"/>
    </xf>
    <xf numFmtId="4" fontId="1" fillId="33" borderId="17" xfId="0" applyNumberFormat="1" applyFont="1" applyFill="1" applyBorder="1" applyAlignment="1">
      <alignment horizontal="center"/>
    </xf>
    <xf numFmtId="4" fontId="57" fillId="4" borderId="17" xfId="0" applyNumberFormat="1" applyFont="1" applyFill="1" applyBorder="1" applyAlignment="1">
      <alignment horizontal="center" vertical="top"/>
    </xf>
    <xf numFmtId="4" fontId="57" fillId="33" borderId="17" xfId="0" applyNumberFormat="1" applyFont="1" applyFill="1" applyBorder="1" applyAlignment="1">
      <alignment horizontal="center"/>
    </xf>
    <xf numFmtId="4" fontId="67" fillId="33" borderId="17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5" xfId="37" applyFont="1" applyFill="1" applyBorder="1" applyAlignment="1">
      <alignment horizontal="center" vertical="center" wrapText="1"/>
    </xf>
    <xf numFmtId="4" fontId="57" fillId="4" borderId="15" xfId="0" applyNumberFormat="1" applyFont="1" applyFill="1" applyBorder="1" applyAlignment="1">
      <alignment horizontal="center" vertical="top"/>
    </xf>
    <xf numFmtId="4" fontId="57" fillId="33" borderId="15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57" fillId="0" borderId="15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67" fillId="33" borderId="15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59" fillId="0" borderId="25" xfId="0" applyNumberFormat="1" applyFont="1" applyFill="1" applyBorder="1" applyAlignment="1">
      <alignment horizontal="center" vertical="top" wrapText="1"/>
    </xf>
    <xf numFmtId="4" fontId="59" fillId="33" borderId="25" xfId="0" applyNumberFormat="1" applyFont="1" applyFill="1" applyBorder="1" applyAlignment="1">
      <alignment horizontal="center" vertical="top" wrapText="1"/>
    </xf>
    <xf numFmtId="4" fontId="59" fillId="33" borderId="25" xfId="0" applyNumberFormat="1" applyFont="1" applyFill="1" applyBorder="1" applyAlignment="1">
      <alignment horizontal="center" wrapText="1"/>
    </xf>
    <xf numFmtId="0" fontId="59" fillId="0" borderId="26" xfId="0" applyFont="1" applyBorder="1" applyAlignment="1">
      <alignment horizontal="center"/>
    </xf>
    <xf numFmtId="4" fontId="1" fillId="33" borderId="17" xfId="0" applyNumberFormat="1" applyFont="1" applyFill="1" applyBorder="1" applyAlignment="1">
      <alignment horizontal="center" wrapText="1"/>
    </xf>
    <xf numFmtId="4" fontId="1" fillId="33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18" xfId="0" applyFont="1" applyFill="1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/>
    </xf>
    <xf numFmtId="0" fontId="0" fillId="0" borderId="16" xfId="0" applyBorder="1" applyAlignment="1">
      <alignment vertical="top"/>
    </xf>
    <xf numFmtId="0" fontId="0" fillId="4" borderId="16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20" xfId="0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0" xfId="0" applyBorder="1" applyAlignment="1">
      <alignment/>
    </xf>
    <xf numFmtId="0" fontId="0" fillId="0" borderId="17" xfId="0" applyBorder="1" applyAlignment="1">
      <alignment vertical="top"/>
    </xf>
    <xf numFmtId="0" fontId="0" fillId="0" borderId="17" xfId="0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5" xfId="0" applyBorder="1" applyAlignment="1">
      <alignment vertical="top"/>
    </xf>
    <xf numFmtId="0" fontId="0" fillId="0" borderId="15" xfId="0" applyBorder="1" applyAlignment="1">
      <alignment/>
    </xf>
    <xf numFmtId="4" fontId="66" fillId="0" borderId="24" xfId="0" applyNumberFormat="1" applyFont="1" applyFill="1" applyBorder="1" applyAlignment="1">
      <alignment horizontal="center" vertical="top"/>
    </xf>
    <xf numFmtId="4" fontId="66" fillId="0" borderId="23" xfId="0" applyNumberFormat="1" applyFont="1" applyFill="1" applyBorder="1" applyAlignment="1">
      <alignment horizontal="center" vertical="top"/>
    </xf>
    <xf numFmtId="4" fontId="57" fillId="4" borderId="17" xfId="0" applyNumberFormat="1" applyFont="1" applyFill="1" applyBorder="1" applyAlignment="1">
      <alignment horizontal="center" vertical="top" wrapText="1"/>
    </xf>
    <xf numFmtId="4" fontId="0" fillId="4" borderId="17" xfId="0" applyNumberFormat="1" applyFont="1" applyFill="1" applyBorder="1" applyAlignment="1">
      <alignment horizontal="center" vertical="top" wrapText="1"/>
    </xf>
    <xf numFmtId="4" fontId="66" fillId="0" borderId="23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/>
    </xf>
    <xf numFmtId="0" fontId="0" fillId="4" borderId="16" xfId="0" applyFont="1" applyFill="1" applyBorder="1" applyAlignment="1">
      <alignment vertical="top" wrapText="1"/>
    </xf>
    <xf numFmtId="4" fontId="0" fillId="4" borderId="17" xfId="0" applyNumberFormat="1" applyFont="1" applyFill="1" applyBorder="1" applyAlignment="1">
      <alignment vertical="top"/>
    </xf>
    <xf numFmtId="4" fontId="0" fillId="4" borderId="15" xfId="0" applyNumberFormat="1" applyFont="1" applyFill="1" applyBorder="1" applyAlignment="1">
      <alignment vertical="top"/>
    </xf>
    <xf numFmtId="4" fontId="0" fillId="4" borderId="17" xfId="0" applyNumberFormat="1" applyFont="1" applyFill="1" applyBorder="1" applyAlignment="1">
      <alignment horizontal="center" vertical="top"/>
    </xf>
    <xf numFmtId="4" fontId="0" fillId="4" borderId="15" xfId="0" applyNumberFormat="1" applyFont="1" applyFill="1" applyBorder="1" applyAlignment="1">
      <alignment horizontal="center" vertical="top"/>
    </xf>
    <xf numFmtId="0" fontId="60" fillId="34" borderId="10" xfId="37" applyFont="1" applyFill="1" applyBorder="1" applyAlignment="1">
      <alignment horizontal="center" vertical="center" wrapText="1"/>
    </xf>
    <xf numFmtId="0" fontId="60" fillId="34" borderId="0" xfId="37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68" fillId="34" borderId="27" xfId="37" applyFont="1" applyFill="1" applyBorder="1" applyAlignment="1">
      <alignment horizontal="center" vertical="center" wrapText="1"/>
    </xf>
    <xf numFmtId="0" fontId="69" fillId="34" borderId="13" xfId="37" applyFont="1" applyFill="1" applyBorder="1" applyAlignment="1">
      <alignment horizontal="center" vertical="center" wrapText="1"/>
    </xf>
    <xf numFmtId="4" fontId="57" fillId="33" borderId="25" xfId="0" applyNumberFormat="1" applyFont="1" applyFill="1" applyBorder="1" applyAlignment="1">
      <alignment horizontal="center" vertical="top" wrapText="1"/>
    </xf>
    <xf numFmtId="0" fontId="57" fillId="0" borderId="25" xfId="0" applyFont="1" applyBorder="1" applyAlignment="1">
      <alignment vertical="top"/>
    </xf>
    <xf numFmtId="4" fontId="57" fillId="4" borderId="25" xfId="0" applyNumberFormat="1" applyFont="1" applyFill="1" applyBorder="1" applyAlignment="1">
      <alignment horizontal="center" vertical="top" wrapText="1"/>
    </xf>
    <xf numFmtId="4" fontId="57" fillId="0" borderId="25" xfId="0" applyNumberFormat="1" applyFont="1" applyFill="1" applyBorder="1" applyAlignment="1">
      <alignment horizontal="center" vertical="top" wrapText="1"/>
    </xf>
    <xf numFmtId="0" fontId="57" fillId="0" borderId="25" xfId="0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70" fillId="34" borderId="27" xfId="37" applyFont="1" applyFill="1" applyBorder="1" applyAlignment="1">
      <alignment horizontal="center" vertical="center" wrapText="1"/>
    </xf>
    <xf numFmtId="0" fontId="71" fillId="34" borderId="13" xfId="37" applyFont="1" applyFill="1" applyBorder="1" applyAlignment="1">
      <alignment horizontal="center" vertical="center" wrapText="1"/>
    </xf>
    <xf numFmtId="0" fontId="0" fillId="33" borderId="25" xfId="37" applyFont="1" applyFill="1" applyBorder="1" applyAlignment="1">
      <alignment horizontal="center" vertical="center" wrapText="1"/>
    </xf>
    <xf numFmtId="4" fontId="0" fillId="4" borderId="25" xfId="0" applyNumberFormat="1" applyFont="1" applyFill="1" applyBorder="1" applyAlignment="1">
      <alignment horizontal="center" vertical="top" wrapText="1"/>
    </xf>
    <xf numFmtId="4" fontId="59" fillId="0" borderId="25" xfId="0" applyNumberFormat="1" applyFont="1" applyFill="1" applyBorder="1" applyAlignment="1">
      <alignment horizontal="center" wrapText="1"/>
    </xf>
    <xf numFmtId="0" fontId="59" fillId="0" borderId="25" xfId="37" applyFont="1" applyFill="1" applyBorder="1" applyAlignment="1">
      <alignment horizontal="center" vertical="top" wrapText="1"/>
    </xf>
    <xf numFmtId="4" fontId="0" fillId="33" borderId="25" xfId="0" applyNumberFormat="1" applyFont="1" applyFill="1" applyBorder="1" applyAlignment="1">
      <alignment horizontal="center" wrapText="1"/>
    </xf>
    <xf numFmtId="4" fontId="57" fillId="33" borderId="25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0" fillId="34" borderId="13" xfId="37" applyFont="1" applyFill="1" applyBorder="1" applyAlignment="1">
      <alignment horizontal="center" vertical="center" wrapText="1"/>
    </xf>
    <xf numFmtId="4" fontId="59" fillId="33" borderId="26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0" fillId="34" borderId="28" xfId="37" applyFont="1" applyFill="1" applyBorder="1" applyAlignment="1">
      <alignment horizontal="left" vertical="center" wrapText="1"/>
    </xf>
    <xf numFmtId="0" fontId="58" fillId="34" borderId="28" xfId="37" applyFont="1" applyFill="1" applyBorder="1" applyAlignment="1">
      <alignment horizontal="center" vertical="center" wrapText="1"/>
    </xf>
    <xf numFmtId="0" fontId="1" fillId="33" borderId="29" xfId="37" applyFont="1" applyFill="1" applyBorder="1" applyAlignment="1">
      <alignment horizontal="center" vertical="center" wrapText="1"/>
    </xf>
    <xf numFmtId="0" fontId="57" fillId="4" borderId="29" xfId="0" applyFont="1" applyFill="1" applyBorder="1" applyAlignment="1">
      <alignment horizontal="right" vertical="top"/>
    </xf>
    <xf numFmtId="0" fontId="57" fillId="33" borderId="29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right" vertical="top"/>
    </xf>
    <xf numFmtId="0" fontId="57" fillId="0" borderId="29" xfId="0" applyFont="1" applyFill="1" applyBorder="1" applyAlignment="1">
      <alignment horizontal="right"/>
    </xf>
    <xf numFmtId="0" fontId="57" fillId="0" borderId="29" xfId="0" applyFont="1" applyFill="1" applyBorder="1" applyAlignment="1">
      <alignment horizontal="right" vertical="top"/>
    </xf>
    <xf numFmtId="0" fontId="57" fillId="0" borderId="29" xfId="37" applyFont="1" applyFill="1" applyBorder="1" applyAlignment="1">
      <alignment horizontal="right" vertical="top" wrapText="1"/>
    </xf>
    <xf numFmtId="0" fontId="0" fillId="33" borderId="29" xfId="0" applyFont="1" applyFill="1" applyBorder="1" applyAlignment="1">
      <alignment horizontal="right"/>
    </xf>
    <xf numFmtId="0" fontId="57" fillId="33" borderId="29" xfId="0" applyFont="1" applyFill="1" applyBorder="1" applyAlignment="1">
      <alignment horizontal="right" vertical="top"/>
    </xf>
    <xf numFmtId="0" fontId="67" fillId="33" borderId="29" xfId="0" applyFont="1" applyFill="1" applyBorder="1" applyAlignment="1">
      <alignment horizontal="right"/>
    </xf>
    <xf numFmtId="0" fontId="57" fillId="33" borderId="30" xfId="0" applyFont="1" applyFill="1" applyBorder="1" applyAlignment="1">
      <alignment horizontal="right" vertical="top"/>
    </xf>
    <xf numFmtId="0" fontId="0" fillId="33" borderId="29" xfId="0" applyFont="1" applyFill="1" applyBorder="1" applyAlignment="1">
      <alignment horizontal="right" vertical="top"/>
    </xf>
    <xf numFmtId="0" fontId="0" fillId="4" borderId="29" xfId="0" applyFont="1" applyFill="1" applyBorder="1" applyAlignment="1">
      <alignment horizontal="right" vertical="top"/>
    </xf>
    <xf numFmtId="0" fontId="60" fillId="34" borderId="28" xfId="37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0" fontId="59" fillId="4" borderId="20" xfId="0" applyFont="1" applyFill="1" applyBorder="1" applyAlignment="1">
      <alignment vertical="top"/>
    </xf>
    <xf numFmtId="4" fontId="59" fillId="4" borderId="17" xfId="0" applyNumberFormat="1" applyFont="1" applyFill="1" applyBorder="1" applyAlignment="1">
      <alignment vertical="top"/>
    </xf>
    <xf numFmtId="4" fontId="59" fillId="4" borderId="15" xfId="0" applyNumberFormat="1" applyFont="1" applyFill="1" applyBorder="1" applyAlignment="1">
      <alignment vertical="top"/>
    </xf>
    <xf numFmtId="0" fontId="59" fillId="0" borderId="16" xfId="0" applyFont="1" applyFill="1" applyBorder="1" applyAlignment="1">
      <alignment vertical="top" wrapText="1"/>
    </xf>
    <xf numFmtId="0" fontId="59" fillId="0" borderId="20" xfId="0" applyFont="1" applyFill="1" applyBorder="1" applyAlignment="1">
      <alignment vertical="top" wrapText="1"/>
    </xf>
    <xf numFmtId="4" fontId="59" fillId="0" borderId="17" xfId="0" applyNumberFormat="1" applyFont="1" applyFill="1" applyBorder="1" applyAlignment="1">
      <alignment vertical="top"/>
    </xf>
    <xf numFmtId="4" fontId="59" fillId="0" borderId="15" xfId="0" applyNumberFormat="1" applyFont="1" applyFill="1" applyBorder="1" applyAlignment="1">
      <alignment vertical="top"/>
    </xf>
    <xf numFmtId="4" fontId="59" fillId="33" borderId="17" xfId="0" applyNumberFormat="1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33" xfId="0" applyFont="1" applyFill="1" applyBorder="1" applyAlignment="1">
      <alignment vertical="top" wrapText="1"/>
    </xf>
    <xf numFmtId="4" fontId="0" fillId="0" borderId="34" xfId="0" applyNumberFormat="1" applyFont="1" applyFill="1" applyBorder="1" applyAlignment="1">
      <alignment horizontal="center" vertical="top"/>
    </xf>
    <xf numFmtId="4" fontId="0" fillId="0" borderId="35" xfId="0" applyNumberFormat="1" applyFont="1" applyFill="1" applyBorder="1" applyAlignment="1">
      <alignment horizontal="center" vertical="top"/>
    </xf>
    <xf numFmtId="4" fontId="0" fillId="0" borderId="34" xfId="0" applyNumberFormat="1" applyFont="1" applyFill="1" applyBorder="1" applyAlignment="1">
      <alignment horizontal="center" vertical="top" wrapText="1"/>
    </xf>
    <xf numFmtId="4" fontId="57" fillId="0" borderId="36" xfId="0" applyNumberFormat="1" applyFont="1" applyFill="1" applyBorder="1" applyAlignment="1">
      <alignment horizontal="center" vertical="top" wrapText="1"/>
    </xf>
    <xf numFmtId="0" fontId="59" fillId="0" borderId="31" xfId="0" applyFont="1" applyFill="1" applyBorder="1" applyAlignment="1">
      <alignment vertical="top"/>
    </xf>
    <xf numFmtId="0" fontId="59" fillId="0" borderId="32" xfId="0" applyFont="1" applyFill="1" applyBorder="1" applyAlignment="1">
      <alignment vertical="top"/>
    </xf>
    <xf numFmtId="0" fontId="59" fillId="0" borderId="33" xfId="0" applyFont="1" applyFill="1" applyBorder="1" applyAlignment="1">
      <alignment vertical="top" wrapText="1"/>
    </xf>
    <xf numFmtId="4" fontId="59" fillId="0" borderId="34" xfId="0" applyNumberFormat="1" applyFont="1" applyFill="1" applyBorder="1" applyAlignment="1">
      <alignment vertical="top"/>
    </xf>
    <xf numFmtId="4" fontId="59" fillId="0" borderId="35" xfId="0" applyNumberFormat="1" applyFont="1" applyFill="1" applyBorder="1" applyAlignment="1">
      <alignment vertical="top"/>
    </xf>
    <xf numFmtId="4" fontId="59" fillId="0" borderId="34" xfId="0" applyNumberFormat="1" applyFont="1" applyFill="1" applyBorder="1" applyAlignment="1">
      <alignment horizontal="center" vertical="top"/>
    </xf>
    <xf numFmtId="4" fontId="59" fillId="0" borderId="35" xfId="0" applyNumberFormat="1" applyFont="1" applyFill="1" applyBorder="1" applyAlignment="1">
      <alignment horizontal="center" vertical="top"/>
    </xf>
    <xf numFmtId="4" fontId="59" fillId="0" borderId="34" xfId="0" applyNumberFormat="1" applyFont="1" applyFill="1" applyBorder="1" applyAlignment="1">
      <alignment horizontal="center" vertical="top" wrapText="1"/>
    </xf>
    <xf numFmtId="4" fontId="59" fillId="0" borderId="36" xfId="0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 vertical="top"/>
    </xf>
    <xf numFmtId="0" fontId="59" fillId="0" borderId="29" xfId="0" applyFont="1" applyFill="1" applyBorder="1" applyAlignment="1">
      <alignment horizontal="right" vertical="top"/>
    </xf>
    <xf numFmtId="0" fontId="59" fillId="0" borderId="16" xfId="0" applyFont="1" applyFill="1" applyBorder="1" applyAlignment="1">
      <alignment vertical="top"/>
    </xf>
    <xf numFmtId="0" fontId="59" fillId="0" borderId="20" xfId="0" applyFont="1" applyFill="1" applyBorder="1" applyAlignment="1">
      <alignment vertical="top"/>
    </xf>
    <xf numFmtId="4" fontId="59" fillId="0" borderId="17" xfId="0" applyNumberFormat="1" applyFont="1" applyFill="1" applyBorder="1" applyAlignment="1">
      <alignment vertical="top"/>
    </xf>
    <xf numFmtId="4" fontId="59" fillId="0" borderId="15" xfId="0" applyNumberFormat="1" applyFont="1" applyFill="1" applyBorder="1" applyAlignment="1">
      <alignment vertical="top"/>
    </xf>
    <xf numFmtId="4" fontId="59" fillId="33" borderId="17" xfId="0" applyNumberFormat="1" applyFont="1" applyFill="1" applyBorder="1" applyAlignment="1">
      <alignment horizontal="center" vertical="top" wrapText="1"/>
    </xf>
    <xf numFmtId="4" fontId="59" fillId="33" borderId="15" xfId="0" applyNumberFormat="1" applyFont="1" applyFill="1" applyBorder="1" applyAlignment="1">
      <alignment horizontal="center" vertical="top"/>
    </xf>
    <xf numFmtId="4" fontId="59" fillId="33" borderId="17" xfId="0" applyNumberFormat="1" applyFont="1" applyFill="1" applyBorder="1" applyAlignment="1">
      <alignment horizontal="center" vertical="top"/>
    </xf>
    <xf numFmtId="0" fontId="59" fillId="33" borderId="29" xfId="37" applyFont="1" applyFill="1" applyBorder="1" applyAlignment="1">
      <alignment horizontal="right" vertical="center" wrapText="1"/>
    </xf>
    <xf numFmtId="0" fontId="59" fillId="33" borderId="16" xfId="37" applyFont="1" applyFill="1" applyBorder="1" applyAlignment="1">
      <alignment horizontal="left" vertical="center" wrapText="1"/>
    </xf>
    <xf numFmtId="0" fontId="59" fillId="33" borderId="17" xfId="37" applyFont="1" applyFill="1" applyBorder="1" applyAlignment="1">
      <alignment horizontal="center" vertical="center" wrapText="1"/>
    </xf>
    <xf numFmtId="0" fontId="59" fillId="33" borderId="15" xfId="37" applyFont="1" applyFill="1" applyBorder="1" applyAlignment="1">
      <alignment horizontal="center" vertical="center" wrapText="1"/>
    </xf>
    <xf numFmtId="0" fontId="59" fillId="33" borderId="25" xfId="37" applyFont="1" applyFill="1" applyBorder="1" applyAlignment="1">
      <alignment horizontal="center" vertical="center" wrapText="1"/>
    </xf>
    <xf numFmtId="4" fontId="59" fillId="33" borderId="17" xfId="37" applyNumberFormat="1" applyFont="1" applyFill="1" applyBorder="1" applyAlignment="1">
      <alignment horizontal="right" vertical="center" wrapText="1"/>
    </xf>
    <xf numFmtId="4" fontId="59" fillId="33" borderId="15" xfId="37" applyNumberFormat="1" applyFont="1" applyFill="1" applyBorder="1" applyAlignment="1">
      <alignment horizontal="right" vertical="center" wrapText="1"/>
    </xf>
    <xf numFmtId="0" fontId="59" fillId="33" borderId="20" xfId="37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top" wrapText="1"/>
    </xf>
    <xf numFmtId="0" fontId="72" fillId="0" borderId="29" xfId="0" applyFont="1" applyFill="1" applyBorder="1" applyAlignment="1">
      <alignment horizontal="right" vertical="top"/>
    </xf>
    <xf numFmtId="0" fontId="72" fillId="0" borderId="16" xfId="0" applyFont="1" applyFill="1" applyBorder="1" applyAlignment="1">
      <alignment vertical="top"/>
    </xf>
    <xf numFmtId="0" fontId="72" fillId="0" borderId="20" xfId="0" applyFont="1" applyFill="1" applyBorder="1" applyAlignment="1">
      <alignment vertical="top"/>
    </xf>
    <xf numFmtId="4" fontId="72" fillId="0" borderId="17" xfId="0" applyNumberFormat="1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72" fillId="33" borderId="17" xfId="0" applyNumberFormat="1" applyFont="1" applyFill="1" applyBorder="1" applyAlignment="1">
      <alignment horizontal="center" vertical="top" wrapText="1"/>
    </xf>
    <xf numFmtId="4" fontId="72" fillId="33" borderId="15" xfId="0" applyNumberFormat="1" applyFont="1" applyFill="1" applyBorder="1" applyAlignment="1">
      <alignment horizontal="center" vertical="top"/>
    </xf>
    <xf numFmtId="4" fontId="59" fillId="0" borderId="17" xfId="0" applyNumberFormat="1" applyFont="1" applyFill="1" applyBorder="1" applyAlignment="1">
      <alignment horizontal="center" vertical="top" wrapText="1"/>
    </xf>
    <xf numFmtId="4" fontId="59" fillId="0" borderId="15" xfId="0" applyNumberFormat="1" applyFont="1" applyFill="1" applyBorder="1" applyAlignment="1">
      <alignment horizontal="center" vertical="top"/>
    </xf>
    <xf numFmtId="4" fontId="59" fillId="0" borderId="17" xfId="0" applyNumberFormat="1" applyFont="1" applyFill="1" applyBorder="1" applyAlignment="1">
      <alignment horizontal="center" vertical="top"/>
    </xf>
    <xf numFmtId="0" fontId="59" fillId="0" borderId="0" xfId="0" applyFont="1" applyFill="1" applyAlignment="1">
      <alignment/>
    </xf>
    <xf numFmtId="0" fontId="59" fillId="0" borderId="29" xfId="37" applyFont="1" applyFill="1" applyBorder="1" applyAlignment="1">
      <alignment horizontal="right" vertical="top" wrapText="1"/>
    </xf>
    <xf numFmtId="0" fontId="59" fillId="0" borderId="16" xfId="37" applyFont="1" applyFill="1" applyBorder="1" applyAlignment="1">
      <alignment horizontal="left" vertical="top" wrapText="1"/>
    </xf>
    <xf numFmtId="0" fontId="59" fillId="0" borderId="20" xfId="37" applyFont="1" applyFill="1" applyBorder="1" applyAlignment="1">
      <alignment horizontal="left" vertical="top" wrapText="1"/>
    </xf>
    <xf numFmtId="166" fontId="59" fillId="0" borderId="17" xfId="37" applyNumberFormat="1" applyFont="1" applyFill="1" applyBorder="1" applyAlignment="1">
      <alignment horizontal="right" vertical="top" wrapText="1"/>
    </xf>
    <xf numFmtId="0" fontId="59" fillId="0" borderId="17" xfId="37" applyFont="1" applyFill="1" applyBorder="1" applyAlignment="1">
      <alignment horizontal="center" vertical="top" wrapText="1"/>
    </xf>
    <xf numFmtId="0" fontId="59" fillId="0" borderId="15" xfId="37" applyFont="1" applyFill="1" applyBorder="1" applyAlignment="1">
      <alignment horizontal="center" vertical="top" wrapText="1"/>
    </xf>
    <xf numFmtId="0" fontId="59" fillId="33" borderId="29" xfId="0" applyFont="1" applyFill="1" applyBorder="1" applyAlignment="1">
      <alignment horizontal="right"/>
    </xf>
    <xf numFmtId="0" fontId="59" fillId="33" borderId="16" xfId="0" applyFont="1" applyFill="1" applyBorder="1" applyAlignment="1">
      <alignment/>
    </xf>
    <xf numFmtId="0" fontId="59" fillId="33" borderId="20" xfId="0" applyFont="1" applyFill="1" applyBorder="1" applyAlignment="1">
      <alignment/>
    </xf>
    <xf numFmtId="4" fontId="59" fillId="33" borderId="17" xfId="0" applyNumberFormat="1" applyFont="1" applyFill="1" applyBorder="1" applyAlignment="1">
      <alignment/>
    </xf>
    <xf numFmtId="4" fontId="59" fillId="33" borderId="15" xfId="0" applyNumberFormat="1" applyFont="1" applyFill="1" applyBorder="1" applyAlignment="1">
      <alignment vertical="top"/>
    </xf>
    <xf numFmtId="4" fontId="59" fillId="33" borderId="17" xfId="0" applyNumberFormat="1" applyFont="1" applyFill="1" applyBorder="1" applyAlignment="1">
      <alignment horizontal="center"/>
    </xf>
    <xf numFmtId="4" fontId="59" fillId="33" borderId="15" xfId="0" applyNumberFormat="1" applyFont="1" applyFill="1" applyBorder="1" applyAlignment="1">
      <alignment horizontal="center"/>
    </xf>
    <xf numFmtId="4" fontId="59" fillId="33" borderId="17" xfId="0" applyNumberFormat="1" applyFont="1" applyFill="1" applyBorder="1" applyAlignment="1">
      <alignment horizontal="center" wrapText="1"/>
    </xf>
    <xf numFmtId="0" fontId="59" fillId="0" borderId="29" xfId="0" applyFont="1" applyFill="1" applyBorder="1" applyAlignment="1">
      <alignment horizontal="right" vertical="top"/>
    </xf>
    <xf numFmtId="4" fontId="59" fillId="33" borderId="15" xfId="0" applyNumberFormat="1" applyFont="1" applyFill="1" applyBorder="1" applyAlignment="1">
      <alignment horizontal="center" vertical="top"/>
    </xf>
    <xf numFmtId="4" fontId="59" fillId="33" borderId="17" xfId="0" applyNumberFormat="1" applyFont="1" applyFill="1" applyBorder="1" applyAlignment="1">
      <alignment horizontal="center" vertical="top"/>
    </xf>
    <xf numFmtId="4" fontId="59" fillId="33" borderId="25" xfId="0" applyNumberFormat="1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right" vertical="top"/>
    </xf>
    <xf numFmtId="0" fontId="0" fillId="33" borderId="33" xfId="0" applyFont="1" applyFill="1" applyBorder="1" applyAlignment="1">
      <alignment vertical="top"/>
    </xf>
    <xf numFmtId="0" fontId="0" fillId="33" borderId="31" xfId="0" applyFont="1" applyFill="1" applyBorder="1" applyAlignment="1">
      <alignment vertical="top"/>
    </xf>
    <xf numFmtId="4" fontId="57" fillId="0" borderId="34" xfId="0" applyNumberFormat="1" applyFont="1" applyBorder="1" applyAlignment="1">
      <alignment vertical="top"/>
    </xf>
    <xf numFmtId="4" fontId="0" fillId="33" borderId="35" xfId="0" applyNumberFormat="1" applyFill="1" applyBorder="1" applyAlignment="1">
      <alignment vertical="top"/>
    </xf>
    <xf numFmtId="4" fontId="0" fillId="33" borderId="34" xfId="0" applyNumberFormat="1" applyFont="1" applyFill="1" applyBorder="1" applyAlignment="1">
      <alignment horizontal="center" vertical="top" wrapText="1"/>
    </xf>
    <xf numFmtId="4" fontId="0" fillId="33" borderId="35" xfId="0" applyNumberFormat="1" applyFont="1" applyFill="1" applyBorder="1" applyAlignment="1">
      <alignment horizontal="center" vertical="top"/>
    </xf>
    <xf numFmtId="4" fontId="0" fillId="33" borderId="34" xfId="0" applyNumberFormat="1" applyFont="1" applyFill="1" applyBorder="1" applyAlignment="1">
      <alignment horizontal="center" vertical="top"/>
    </xf>
    <xf numFmtId="4" fontId="59" fillId="33" borderId="36" xfId="0" applyNumberFormat="1" applyFont="1" applyFill="1" applyBorder="1" applyAlignment="1">
      <alignment horizontal="center" vertical="top" wrapText="1"/>
    </xf>
    <xf numFmtId="0" fontId="59" fillId="33" borderId="30" xfId="0" applyFont="1" applyFill="1" applyBorder="1" applyAlignment="1">
      <alignment horizontal="right" vertical="top"/>
    </xf>
    <xf numFmtId="0" fontId="59" fillId="33" borderId="22" xfId="0" applyFont="1" applyFill="1" applyBorder="1" applyAlignment="1">
      <alignment vertical="top"/>
    </xf>
    <xf numFmtId="4" fontId="59" fillId="0" borderId="23" xfId="0" applyNumberFormat="1" applyFont="1" applyFill="1" applyBorder="1" applyAlignment="1">
      <alignment vertical="top"/>
    </xf>
    <xf numFmtId="4" fontId="59" fillId="33" borderId="24" xfId="0" applyNumberFormat="1" applyFont="1" applyFill="1" applyBorder="1" applyAlignment="1">
      <alignment vertical="top"/>
    </xf>
    <xf numFmtId="4" fontId="59" fillId="33" borderId="23" xfId="0" applyNumberFormat="1" applyFont="1" applyFill="1" applyBorder="1" applyAlignment="1">
      <alignment horizontal="center" vertical="top" wrapText="1"/>
    </xf>
    <xf numFmtId="4" fontId="59" fillId="33" borderId="24" xfId="0" applyNumberFormat="1" applyFont="1" applyFill="1" applyBorder="1" applyAlignment="1">
      <alignment horizontal="center" vertical="top"/>
    </xf>
    <xf numFmtId="4" fontId="59" fillId="33" borderId="23" xfId="0" applyNumberFormat="1" applyFont="1" applyFill="1" applyBorder="1" applyAlignment="1">
      <alignment horizontal="center" vertical="top"/>
    </xf>
    <xf numFmtId="0" fontId="59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21" xfId="0" applyFont="1" applyFill="1" applyBorder="1" applyAlignment="1">
      <alignment vertical="top" wrapText="1"/>
    </xf>
    <xf numFmtId="0" fontId="59" fillId="33" borderId="29" xfId="0" applyFont="1" applyFill="1" applyBorder="1" applyAlignment="1">
      <alignment horizontal="right" vertical="top"/>
    </xf>
    <xf numFmtId="0" fontId="59" fillId="33" borderId="16" xfId="0" applyFont="1" applyFill="1" applyBorder="1" applyAlignment="1">
      <alignment vertical="top" wrapText="1"/>
    </xf>
    <xf numFmtId="0" fontId="59" fillId="33" borderId="20" xfId="0" applyFont="1" applyFill="1" applyBorder="1" applyAlignment="1">
      <alignment vertical="top"/>
    </xf>
    <xf numFmtId="0" fontId="59" fillId="33" borderId="20" xfId="0" applyFont="1" applyFill="1" applyBorder="1" applyAlignment="1">
      <alignment vertical="top" wrapText="1"/>
    </xf>
    <xf numFmtId="4" fontId="59" fillId="33" borderId="17" xfId="0" applyNumberFormat="1" applyFont="1" applyFill="1" applyBorder="1" applyAlignment="1">
      <alignment vertical="top"/>
    </xf>
    <xf numFmtId="0" fontId="60" fillId="34" borderId="19" xfId="37" applyFont="1" applyFill="1" applyBorder="1" applyAlignment="1">
      <alignment horizontal="center" vertical="center" wrapText="1"/>
    </xf>
    <xf numFmtId="0" fontId="60" fillId="34" borderId="10" xfId="37" applyFont="1" applyFill="1" applyBorder="1" applyAlignment="1">
      <alignment horizontal="center" vertical="center" wrapText="1"/>
    </xf>
    <xf numFmtId="0" fontId="60" fillId="34" borderId="0" xfId="37" applyFont="1" applyFill="1" applyBorder="1" applyAlignment="1">
      <alignment horizontal="center" vertical="center" wrapText="1"/>
    </xf>
    <xf numFmtId="0" fontId="60" fillId="34" borderId="13" xfId="37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/>
    </xf>
    <xf numFmtId="0" fontId="0" fillId="0" borderId="38" xfId="0" applyBorder="1" applyAlignment="1">
      <alignment vertical="top"/>
    </xf>
    <xf numFmtId="0" fontId="0" fillId="4" borderId="20" xfId="0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39" xfId="0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58" fillId="34" borderId="40" xfId="37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9" fillId="0" borderId="21" xfId="0" applyFont="1" applyFill="1" applyBorder="1" applyAlignment="1">
      <alignment vertical="top" wrapText="1"/>
    </xf>
    <xf numFmtId="0" fontId="59" fillId="0" borderId="22" xfId="0" applyFont="1" applyFill="1" applyBorder="1" applyAlignment="1">
      <alignment vertical="top"/>
    </xf>
    <xf numFmtId="4" fontId="59" fillId="0" borderId="23" xfId="0" applyNumberFormat="1" applyFont="1" applyFill="1" applyBorder="1" applyAlignment="1">
      <alignment vertical="top"/>
    </xf>
    <xf numFmtId="4" fontId="59" fillId="0" borderId="24" xfId="0" applyNumberFormat="1" applyFont="1" applyFill="1" applyBorder="1" applyAlignment="1">
      <alignment vertical="top"/>
    </xf>
    <xf numFmtId="4" fontId="59" fillId="0" borderId="23" xfId="0" applyNumberFormat="1" applyFont="1" applyFill="1" applyBorder="1" applyAlignment="1">
      <alignment horizontal="center" vertical="top"/>
    </xf>
    <xf numFmtId="4" fontId="59" fillId="0" borderId="26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N41"/>
  <sheetViews>
    <sheetView zoomScale="90" zoomScaleNormal="90" zoomScalePageLayoutView="0" workbookViewId="0" topLeftCell="A1">
      <selection activeCell="C39" sqref="C39"/>
    </sheetView>
  </sheetViews>
  <sheetFormatPr defaultColWidth="9.140625" defaultRowHeight="12.75"/>
  <cols>
    <col min="1" max="1" width="8.421875" style="19" bestFit="1" customWidth="1"/>
    <col min="2" max="2" width="49.57421875" style="0" bestFit="1" customWidth="1"/>
    <col min="3" max="3" width="14.421875" style="0" customWidth="1"/>
    <col min="4" max="5" width="15.421875" style="0" customWidth="1"/>
    <col min="6" max="6" width="39.8515625" style="18" bestFit="1" customWidth="1"/>
    <col min="7" max="7" width="19.7109375" style="5" customWidth="1"/>
    <col min="8" max="8" width="19.421875" style="23" bestFit="1" customWidth="1"/>
    <col min="9" max="9" width="21.57421875" style="5" bestFit="1" customWidth="1"/>
    <col min="10" max="10" width="19.7109375" style="5" customWidth="1"/>
    <col min="11" max="11" width="14.140625" style="234" bestFit="1" customWidth="1"/>
    <col min="12" max="12" width="9.140625" style="54" customWidth="1"/>
    <col min="13" max="13" width="11.00390625" style="0" bestFit="1" customWidth="1"/>
    <col min="14" max="14" width="12.57421875" style="0" bestFit="1" customWidth="1"/>
  </cols>
  <sheetData>
    <row r="1" ht="0.75" customHeight="1"/>
    <row r="2" ht="0.75" customHeight="1" thickBot="1"/>
    <row r="3" spans="1:11" ht="27.75" customHeight="1">
      <c r="A3" s="356" t="s">
        <v>251</v>
      </c>
      <c r="B3" s="357"/>
      <c r="C3" s="357"/>
      <c r="D3" s="357"/>
      <c r="E3" s="357"/>
      <c r="F3" s="357"/>
      <c r="G3" s="357"/>
      <c r="H3" s="357"/>
      <c r="I3" s="357"/>
      <c r="J3" s="214"/>
      <c r="K3" s="235"/>
    </row>
    <row r="4" spans="1:11" ht="27.75" customHeight="1" thickBot="1">
      <c r="A4" s="239"/>
      <c r="B4" s="215"/>
      <c r="C4" s="215"/>
      <c r="D4" s="358" t="s">
        <v>121</v>
      </c>
      <c r="E4" s="358"/>
      <c r="F4" s="358"/>
      <c r="G4" s="358"/>
      <c r="H4" s="68"/>
      <c r="I4" s="215"/>
      <c r="J4" s="215"/>
      <c r="K4" s="226"/>
    </row>
    <row r="5" spans="1:11" ht="36">
      <c r="A5" s="240" t="s">
        <v>12</v>
      </c>
      <c r="B5" s="10" t="s">
        <v>6</v>
      </c>
      <c r="C5" s="110" t="s">
        <v>19</v>
      </c>
      <c r="D5" s="12" t="s">
        <v>14</v>
      </c>
      <c r="E5" s="11" t="s">
        <v>65</v>
      </c>
      <c r="F5" s="12" t="s">
        <v>7</v>
      </c>
      <c r="G5" s="11" t="s">
        <v>8</v>
      </c>
      <c r="H5" s="12" t="s">
        <v>9</v>
      </c>
      <c r="I5" s="11" t="s">
        <v>10</v>
      </c>
      <c r="J5" s="12" t="s">
        <v>21</v>
      </c>
      <c r="K5" s="227" t="s">
        <v>59</v>
      </c>
    </row>
    <row r="6" spans="1:11" ht="15" customHeight="1" thickBot="1">
      <c r="A6" s="252" t="s">
        <v>170</v>
      </c>
      <c r="B6" s="87" t="s">
        <v>113</v>
      </c>
      <c r="C6" s="111" t="s">
        <v>112</v>
      </c>
      <c r="D6" s="98">
        <v>35000</v>
      </c>
      <c r="E6" s="74">
        <f aca="true" t="shared" si="0" ref="E6:E11">D6*1.25</f>
        <v>43750</v>
      </c>
      <c r="F6" s="121" t="s">
        <v>90</v>
      </c>
      <c r="G6" s="75"/>
      <c r="H6" s="105"/>
      <c r="I6" s="76"/>
      <c r="J6" s="105"/>
      <c r="K6" s="182"/>
    </row>
    <row r="7" spans="1:13" s="3" customFormat="1" ht="26.25" thickBot="1">
      <c r="A7" s="252" t="s">
        <v>171</v>
      </c>
      <c r="B7" s="88" t="s">
        <v>114</v>
      </c>
      <c r="C7" s="111" t="s">
        <v>111</v>
      </c>
      <c r="D7" s="98">
        <v>24000</v>
      </c>
      <c r="E7" s="74">
        <f t="shared" si="0"/>
        <v>30000</v>
      </c>
      <c r="F7" s="121" t="s">
        <v>90</v>
      </c>
      <c r="G7" s="75"/>
      <c r="H7" s="105"/>
      <c r="I7" s="76"/>
      <c r="J7" s="105"/>
      <c r="K7" s="182"/>
      <c r="L7" s="55"/>
      <c r="M7" s="14"/>
    </row>
    <row r="8" spans="1:11" ht="12.75">
      <c r="A8" s="249" t="s">
        <v>172</v>
      </c>
      <c r="B8" s="89" t="s">
        <v>110</v>
      </c>
      <c r="C8" s="112" t="s">
        <v>30</v>
      </c>
      <c r="D8" s="99">
        <v>30000</v>
      </c>
      <c r="E8" s="77">
        <f t="shared" si="0"/>
        <v>37500</v>
      </c>
      <c r="F8" s="122" t="s">
        <v>77</v>
      </c>
      <c r="G8" s="78"/>
      <c r="H8" s="105"/>
      <c r="I8" s="76"/>
      <c r="J8" s="105"/>
      <c r="K8" s="182"/>
    </row>
    <row r="9" spans="1:12" s="25" customFormat="1" ht="12.75">
      <c r="A9" s="249" t="s">
        <v>173</v>
      </c>
      <c r="B9" s="89" t="s">
        <v>115</v>
      </c>
      <c r="C9" s="112" t="s">
        <v>126</v>
      </c>
      <c r="D9" s="99">
        <v>65000</v>
      </c>
      <c r="E9" s="77">
        <f t="shared" si="0"/>
        <v>81250</v>
      </c>
      <c r="F9" s="122" t="s">
        <v>77</v>
      </c>
      <c r="G9" s="78"/>
      <c r="H9" s="105"/>
      <c r="I9" s="76"/>
      <c r="J9" s="105"/>
      <c r="K9" s="182"/>
      <c r="L9" s="52"/>
    </row>
    <row r="10" spans="1:12" s="9" customFormat="1" ht="12.75">
      <c r="A10" s="253" t="s">
        <v>174</v>
      </c>
      <c r="B10" s="90" t="s">
        <v>108</v>
      </c>
      <c r="C10" s="113" t="s">
        <v>36</v>
      </c>
      <c r="D10" s="100">
        <v>480000</v>
      </c>
      <c r="E10" s="79">
        <f t="shared" si="0"/>
        <v>600000</v>
      </c>
      <c r="F10" s="123" t="s">
        <v>46</v>
      </c>
      <c r="G10" s="80" t="s">
        <v>22</v>
      </c>
      <c r="H10" s="104" t="s">
        <v>57</v>
      </c>
      <c r="I10" s="80" t="s">
        <v>109</v>
      </c>
      <c r="J10" s="104" t="s">
        <v>48</v>
      </c>
      <c r="K10" s="221"/>
      <c r="L10" s="54"/>
    </row>
    <row r="11" spans="1:12" s="9" customFormat="1" ht="25.5">
      <c r="A11" s="244" t="s">
        <v>175</v>
      </c>
      <c r="B11" s="91" t="s">
        <v>127</v>
      </c>
      <c r="C11" s="114" t="s">
        <v>97</v>
      </c>
      <c r="D11" s="98">
        <v>60000</v>
      </c>
      <c r="E11" s="74">
        <f t="shared" si="0"/>
        <v>75000</v>
      </c>
      <c r="F11" s="124" t="s">
        <v>77</v>
      </c>
      <c r="G11" s="76"/>
      <c r="H11" s="105"/>
      <c r="I11" s="76"/>
      <c r="J11" s="105"/>
      <c r="K11" s="182"/>
      <c r="L11" s="54"/>
    </row>
    <row r="12" spans="1:12" s="9" customFormat="1" ht="12.75">
      <c r="A12" s="249" t="s">
        <v>176</v>
      </c>
      <c r="B12" s="89" t="s">
        <v>120</v>
      </c>
      <c r="C12" s="112" t="s">
        <v>128</v>
      </c>
      <c r="D12" s="99">
        <v>40000</v>
      </c>
      <c r="E12" s="77">
        <v>50000</v>
      </c>
      <c r="F12" s="122" t="s">
        <v>77</v>
      </c>
      <c r="G12" s="78"/>
      <c r="H12" s="105"/>
      <c r="I12" s="76"/>
      <c r="J12" s="105"/>
      <c r="K12" s="182"/>
      <c r="L12" s="54"/>
    </row>
    <row r="13" spans="1:12" s="9" customFormat="1" ht="13.5" thickBot="1">
      <c r="A13" s="244" t="s">
        <v>177</v>
      </c>
      <c r="B13" s="92" t="s">
        <v>0</v>
      </c>
      <c r="C13" s="114" t="s">
        <v>25</v>
      </c>
      <c r="D13" s="101">
        <v>86400</v>
      </c>
      <c r="E13" s="81">
        <v>108000</v>
      </c>
      <c r="F13" s="124" t="s">
        <v>72</v>
      </c>
      <c r="G13" s="76"/>
      <c r="H13" s="105"/>
      <c r="I13" s="76"/>
      <c r="J13" s="105"/>
      <c r="K13" s="182"/>
      <c r="L13" s="52"/>
    </row>
    <row r="14" spans="1:12" s="25" customFormat="1" ht="13.5" thickBot="1">
      <c r="A14" s="244" t="s">
        <v>178</v>
      </c>
      <c r="B14" s="92" t="s">
        <v>1</v>
      </c>
      <c r="C14" s="114" t="s">
        <v>26</v>
      </c>
      <c r="D14" s="101">
        <v>30000</v>
      </c>
      <c r="E14" s="81">
        <f>D14*1.25</f>
        <v>37500</v>
      </c>
      <c r="F14" s="124" t="s">
        <v>72</v>
      </c>
      <c r="G14" s="76"/>
      <c r="H14" s="105"/>
      <c r="I14" s="76"/>
      <c r="J14" s="105"/>
      <c r="K14" s="182"/>
      <c r="L14" s="56"/>
    </row>
    <row r="15" spans="1:13" s="47" customFormat="1" ht="13.5" thickBot="1">
      <c r="A15" s="246" t="s">
        <v>179</v>
      </c>
      <c r="B15" s="93" t="s">
        <v>84</v>
      </c>
      <c r="C15" s="115" t="s">
        <v>40</v>
      </c>
      <c r="D15" s="99">
        <f>E15*0.8</f>
        <v>50000</v>
      </c>
      <c r="E15" s="82">
        <f>100000-E16</f>
        <v>62500</v>
      </c>
      <c r="F15" s="125" t="s">
        <v>72</v>
      </c>
      <c r="G15" s="83"/>
      <c r="H15" s="108"/>
      <c r="I15" s="84"/>
      <c r="J15" s="108"/>
      <c r="K15" s="181"/>
      <c r="L15" s="54"/>
      <c r="M15" s="46"/>
    </row>
    <row r="16" spans="1:11" ht="29.25" customHeight="1">
      <c r="A16" s="246" t="s">
        <v>180</v>
      </c>
      <c r="B16" s="94" t="s">
        <v>95</v>
      </c>
      <c r="C16" s="115" t="s">
        <v>96</v>
      </c>
      <c r="D16" s="99">
        <v>30000</v>
      </c>
      <c r="E16" s="82">
        <f>D16*1.25</f>
        <v>37500</v>
      </c>
      <c r="F16" s="122" t="s">
        <v>72</v>
      </c>
      <c r="G16" s="78"/>
      <c r="H16" s="105"/>
      <c r="I16" s="76"/>
      <c r="J16" s="105"/>
      <c r="K16" s="182"/>
    </row>
    <row r="17" spans="1:11" ht="25.5">
      <c r="A17" s="244" t="s">
        <v>181</v>
      </c>
      <c r="B17" s="95" t="s">
        <v>79</v>
      </c>
      <c r="C17" s="114" t="s">
        <v>28</v>
      </c>
      <c r="D17" s="101">
        <v>40000</v>
      </c>
      <c r="E17" s="74">
        <f>D17*1.25</f>
        <v>50000</v>
      </c>
      <c r="F17" s="124" t="s">
        <v>72</v>
      </c>
      <c r="G17" s="76"/>
      <c r="H17" s="105"/>
      <c r="I17" s="76"/>
      <c r="J17" s="105"/>
      <c r="K17" s="182"/>
    </row>
    <row r="18" spans="1:11" ht="15" customHeight="1">
      <c r="A18" s="244" t="s">
        <v>182</v>
      </c>
      <c r="B18" s="96" t="s">
        <v>119</v>
      </c>
      <c r="C18" s="114" t="s">
        <v>91</v>
      </c>
      <c r="D18" s="101">
        <v>100000</v>
      </c>
      <c r="E18" s="81">
        <f>D18*1.13</f>
        <v>112999.99999999999</v>
      </c>
      <c r="F18" s="124" t="s">
        <v>90</v>
      </c>
      <c r="G18" s="76"/>
      <c r="H18" s="105"/>
      <c r="I18" s="76"/>
      <c r="J18" s="105"/>
      <c r="K18" s="182"/>
    </row>
    <row r="19" spans="1:12" ht="25.5">
      <c r="A19" s="247" t="s">
        <v>183</v>
      </c>
      <c r="B19" s="97" t="s">
        <v>165</v>
      </c>
      <c r="C19" s="116" t="s">
        <v>166</v>
      </c>
      <c r="D19" s="118">
        <v>27000</v>
      </c>
      <c r="E19" s="81">
        <f aca="true" t="shared" si="1" ref="E19:E28">D19*1.25</f>
        <v>33750</v>
      </c>
      <c r="F19" s="126" t="s">
        <v>72</v>
      </c>
      <c r="G19" s="85"/>
      <c r="H19" s="107"/>
      <c r="I19" s="85"/>
      <c r="J19" s="107"/>
      <c r="K19" s="231"/>
      <c r="L19" s="57"/>
    </row>
    <row r="20" spans="1:14" s="17" customFormat="1" ht="25.5">
      <c r="A20" s="247" t="s">
        <v>184</v>
      </c>
      <c r="B20" s="97" t="s">
        <v>132</v>
      </c>
      <c r="C20" s="116" t="s">
        <v>66</v>
      </c>
      <c r="D20" s="118">
        <v>60000</v>
      </c>
      <c r="E20" s="86">
        <f t="shared" si="1"/>
        <v>75000</v>
      </c>
      <c r="F20" s="126" t="s">
        <v>72</v>
      </c>
      <c r="G20" s="85"/>
      <c r="H20" s="107"/>
      <c r="I20" s="85"/>
      <c r="J20" s="107"/>
      <c r="K20" s="231"/>
      <c r="L20" s="57"/>
      <c r="N20" s="22"/>
    </row>
    <row r="21" spans="1:14" s="42" customFormat="1" ht="13.5" thickBot="1">
      <c r="A21" s="246" t="s">
        <v>185</v>
      </c>
      <c r="B21" s="94" t="s">
        <v>142</v>
      </c>
      <c r="C21" s="115" t="s">
        <v>141</v>
      </c>
      <c r="D21" s="99">
        <f>3250*12</f>
        <v>39000</v>
      </c>
      <c r="E21" s="82">
        <f t="shared" si="1"/>
        <v>48750</v>
      </c>
      <c r="F21" s="125" t="s">
        <v>72</v>
      </c>
      <c r="G21" s="83"/>
      <c r="H21" s="108"/>
      <c r="I21" s="84"/>
      <c r="J21" s="108"/>
      <c r="K21" s="181"/>
      <c r="L21" s="57"/>
      <c r="N21" s="43"/>
    </row>
    <row r="22" spans="1:14" s="17" customFormat="1" ht="13.5" thickBot="1">
      <c r="A22" s="244" t="s">
        <v>186</v>
      </c>
      <c r="B22" s="96" t="s">
        <v>5</v>
      </c>
      <c r="C22" s="114" t="s">
        <v>35</v>
      </c>
      <c r="D22" s="101">
        <v>80000</v>
      </c>
      <c r="E22" s="81">
        <f t="shared" si="1"/>
        <v>100000</v>
      </c>
      <c r="F22" s="124" t="s">
        <v>72</v>
      </c>
      <c r="G22" s="76"/>
      <c r="H22" s="105"/>
      <c r="I22" s="76"/>
      <c r="J22" s="105"/>
      <c r="K22" s="182"/>
      <c r="L22" s="55"/>
      <c r="N22" s="22"/>
    </row>
    <row r="23" spans="1:13" s="3" customFormat="1" ht="13.5" thickBot="1">
      <c r="A23" s="244" t="s">
        <v>187</v>
      </c>
      <c r="B23" s="96" t="s">
        <v>17</v>
      </c>
      <c r="C23" s="114" t="s">
        <v>32</v>
      </c>
      <c r="D23" s="101">
        <v>50000</v>
      </c>
      <c r="E23" s="81">
        <f t="shared" si="1"/>
        <v>62500</v>
      </c>
      <c r="F23" s="124" t="s">
        <v>72</v>
      </c>
      <c r="G23" s="76"/>
      <c r="H23" s="105"/>
      <c r="I23" s="76"/>
      <c r="J23" s="105"/>
      <c r="K23" s="182"/>
      <c r="L23" s="55"/>
      <c r="M23" s="14"/>
    </row>
    <row r="24" spans="1:13" s="3" customFormat="1" ht="30.75" customHeight="1" thickBot="1">
      <c r="A24" s="247" t="s">
        <v>188</v>
      </c>
      <c r="B24" s="97" t="s">
        <v>78</v>
      </c>
      <c r="C24" s="116" t="s">
        <v>45</v>
      </c>
      <c r="D24" s="118">
        <v>20000</v>
      </c>
      <c r="E24" s="81">
        <f t="shared" si="1"/>
        <v>25000</v>
      </c>
      <c r="F24" s="126" t="s">
        <v>72</v>
      </c>
      <c r="G24" s="85"/>
      <c r="H24" s="107"/>
      <c r="I24" s="85"/>
      <c r="J24" s="107"/>
      <c r="K24" s="231"/>
      <c r="L24" s="55"/>
      <c r="M24" s="14"/>
    </row>
    <row r="25" spans="1:13" s="47" customFormat="1" ht="26.25" thickBot="1">
      <c r="A25" s="249" t="s">
        <v>189</v>
      </c>
      <c r="B25" s="89" t="s">
        <v>54</v>
      </c>
      <c r="C25" s="117" t="s">
        <v>43</v>
      </c>
      <c r="D25" s="119">
        <v>117000</v>
      </c>
      <c r="E25" s="74">
        <f t="shared" si="1"/>
        <v>146250</v>
      </c>
      <c r="F25" s="122" t="s">
        <v>72</v>
      </c>
      <c r="G25" s="78"/>
      <c r="H25" s="105"/>
      <c r="I25" s="76"/>
      <c r="J25" s="105"/>
      <c r="K25" s="182"/>
      <c r="L25" s="58"/>
      <c r="M25" s="46"/>
    </row>
    <row r="26" spans="1:13" s="3" customFormat="1" ht="26.25" thickBot="1">
      <c r="A26" s="246" t="s">
        <v>190</v>
      </c>
      <c r="B26" s="94" t="s">
        <v>130</v>
      </c>
      <c r="C26" s="115" t="s">
        <v>31</v>
      </c>
      <c r="D26" s="99">
        <v>25000</v>
      </c>
      <c r="E26" s="82">
        <f t="shared" si="1"/>
        <v>31250</v>
      </c>
      <c r="F26" s="125" t="s">
        <v>72</v>
      </c>
      <c r="G26" s="83"/>
      <c r="H26" s="108"/>
      <c r="I26" s="84"/>
      <c r="J26" s="108"/>
      <c r="K26" s="181"/>
      <c r="L26" s="58"/>
      <c r="M26" s="14"/>
    </row>
    <row r="27" spans="1:13" s="3" customFormat="1" ht="13.5" thickBot="1">
      <c r="A27" s="246" t="s">
        <v>191</v>
      </c>
      <c r="B27" s="94" t="s">
        <v>207</v>
      </c>
      <c r="C27" s="115" t="s">
        <v>107</v>
      </c>
      <c r="D27" s="99">
        <v>25000</v>
      </c>
      <c r="E27" s="82">
        <f t="shared" si="1"/>
        <v>31250</v>
      </c>
      <c r="F27" s="125" t="s">
        <v>72</v>
      </c>
      <c r="G27" s="83"/>
      <c r="H27" s="108"/>
      <c r="I27" s="84"/>
      <c r="J27" s="108"/>
      <c r="K27" s="181"/>
      <c r="L27" s="55"/>
      <c r="M27" s="14"/>
    </row>
    <row r="28" spans="1:13" s="3" customFormat="1" ht="13.5" thickBot="1">
      <c r="A28" s="246" t="s">
        <v>192</v>
      </c>
      <c r="B28" s="93" t="s">
        <v>18</v>
      </c>
      <c r="C28" s="115" t="s">
        <v>31</v>
      </c>
      <c r="D28" s="99">
        <v>170000</v>
      </c>
      <c r="E28" s="82">
        <f t="shared" si="1"/>
        <v>212500</v>
      </c>
      <c r="F28" s="122" t="s">
        <v>72</v>
      </c>
      <c r="G28" s="78"/>
      <c r="H28" s="105"/>
      <c r="I28" s="76"/>
      <c r="J28" s="105"/>
      <c r="K28" s="182"/>
      <c r="L28" s="55"/>
      <c r="M28" s="14"/>
    </row>
    <row r="29" spans="1:13" s="3" customFormat="1" ht="29.25" customHeight="1" thickBot="1">
      <c r="A29" s="244" t="s">
        <v>193</v>
      </c>
      <c r="B29" s="95" t="s">
        <v>64</v>
      </c>
      <c r="C29" s="114" t="s">
        <v>34</v>
      </c>
      <c r="D29" s="120">
        <v>22000</v>
      </c>
      <c r="E29" s="74">
        <f>D29</f>
        <v>22000</v>
      </c>
      <c r="F29" s="124" t="s">
        <v>72</v>
      </c>
      <c r="G29" s="76"/>
      <c r="H29" s="105"/>
      <c r="I29" s="76"/>
      <c r="J29" s="105"/>
      <c r="K29" s="182"/>
      <c r="L29" s="59"/>
      <c r="M29" s="14"/>
    </row>
    <row r="30" spans="1:13" s="2" customFormat="1" ht="13.5" thickBot="1">
      <c r="A30" s="244" t="s">
        <v>194</v>
      </c>
      <c r="B30" s="96" t="s">
        <v>20</v>
      </c>
      <c r="C30" s="114" t="s">
        <v>33</v>
      </c>
      <c r="D30" s="120">
        <v>30000</v>
      </c>
      <c r="E30" s="74">
        <f>D30</f>
        <v>30000</v>
      </c>
      <c r="F30" s="124" t="s">
        <v>72</v>
      </c>
      <c r="G30" s="76"/>
      <c r="H30" s="105"/>
      <c r="I30" s="76"/>
      <c r="J30" s="105"/>
      <c r="K30" s="182"/>
      <c r="L30" s="55"/>
      <c r="M30" s="13"/>
    </row>
    <row r="31" spans="1:13" s="2" customFormat="1" ht="13.5" thickBot="1">
      <c r="A31" s="331" t="s">
        <v>195</v>
      </c>
      <c r="B31" s="332" t="s">
        <v>68</v>
      </c>
      <c r="C31" s="333" t="s">
        <v>69</v>
      </c>
      <c r="D31" s="334">
        <v>40000</v>
      </c>
      <c r="E31" s="335">
        <v>40000</v>
      </c>
      <c r="F31" s="336" t="s">
        <v>72</v>
      </c>
      <c r="G31" s="337"/>
      <c r="H31" s="338"/>
      <c r="I31" s="337"/>
      <c r="J31" s="338"/>
      <c r="K31" s="339"/>
      <c r="L31" s="55"/>
      <c r="M31" s="13"/>
    </row>
    <row r="32" spans="1:13" s="349" customFormat="1" ht="39" thickBot="1">
      <c r="A32" s="340" t="s">
        <v>248</v>
      </c>
      <c r="B32" s="350" t="s">
        <v>249</v>
      </c>
      <c r="C32" s="341" t="s">
        <v>250</v>
      </c>
      <c r="D32" s="342">
        <v>60000</v>
      </c>
      <c r="E32" s="343">
        <f>D32*1.25</f>
        <v>75000</v>
      </c>
      <c r="F32" s="344" t="s">
        <v>72</v>
      </c>
      <c r="G32" s="345"/>
      <c r="H32" s="346"/>
      <c r="I32" s="345"/>
      <c r="J32" s="346"/>
      <c r="K32" s="236" t="s">
        <v>224</v>
      </c>
      <c r="L32" s="347"/>
      <c r="M32" s="348"/>
    </row>
    <row r="33" spans="1:13" ht="13.5" thickBot="1">
      <c r="A33" s="73"/>
      <c r="B33" s="70"/>
      <c r="C33" s="70"/>
      <c r="D33" s="72"/>
      <c r="E33" s="72"/>
      <c r="F33" s="71"/>
      <c r="G33" s="69"/>
      <c r="H33" s="69"/>
      <c r="I33" s="69"/>
      <c r="J33" s="69"/>
      <c r="K33" s="71"/>
      <c r="M33" s="15"/>
    </row>
    <row r="34" spans="1:12" ht="12.75">
      <c r="A34" s="62"/>
      <c r="B34" s="61"/>
      <c r="C34" s="61"/>
      <c r="D34" s="63"/>
      <c r="E34" s="63"/>
      <c r="F34" s="64"/>
      <c r="G34" s="65"/>
      <c r="H34" s="66"/>
      <c r="I34" s="65"/>
      <c r="J34" s="65"/>
      <c r="K34" s="237"/>
      <c r="L34" s="60"/>
    </row>
    <row r="35" spans="1:12" s="7" customFormat="1" ht="12.75">
      <c r="A35" s="62"/>
      <c r="B35" s="67"/>
      <c r="C35" s="67"/>
      <c r="D35" s="63"/>
      <c r="E35" s="63"/>
      <c r="F35" s="64"/>
      <c r="G35" s="65"/>
      <c r="H35" s="66"/>
      <c r="I35" s="65"/>
      <c r="J35" s="65"/>
      <c r="K35" s="237"/>
      <c r="L35" s="54"/>
    </row>
    <row r="36" spans="1:11" ht="12.75">
      <c r="A36" s="20"/>
      <c r="B36" s="4"/>
      <c r="C36" s="4"/>
      <c r="D36" s="4"/>
      <c r="E36" s="4"/>
      <c r="F36" s="44"/>
      <c r="G36" s="8"/>
      <c r="H36" s="8"/>
      <c r="I36" s="7"/>
      <c r="J36" s="7"/>
      <c r="K36" s="238"/>
    </row>
    <row r="37" spans="2:6" ht="12.75">
      <c r="B37" s="16"/>
      <c r="C37" s="16"/>
      <c r="D37" s="1"/>
      <c r="F37" s="24"/>
    </row>
    <row r="38" ht="12.75">
      <c r="B38" s="54"/>
    </row>
    <row r="41" spans="2:3" ht="12.75">
      <c r="B41" s="1"/>
      <c r="C41" s="1"/>
    </row>
  </sheetData>
  <sheetProtection/>
  <mergeCells count="2">
    <mergeCell ref="A3:I3"/>
    <mergeCell ref="D4:G4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6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0.140625" style="19" bestFit="1" customWidth="1"/>
    <col min="2" max="2" width="70.140625" style="0" bestFit="1" customWidth="1"/>
    <col min="3" max="3" width="11.140625" style="0" bestFit="1" customWidth="1"/>
    <col min="4" max="5" width="18.7109375" style="0" customWidth="1"/>
    <col min="6" max="6" width="37.28125" style="5" bestFit="1" customWidth="1"/>
    <col min="7" max="7" width="20.7109375" style="5" bestFit="1" customWidth="1"/>
    <col min="8" max="8" width="14.00390625" style="5" bestFit="1" customWidth="1"/>
    <col min="9" max="9" width="19.00390625" style="5" bestFit="1" customWidth="1"/>
    <col min="10" max="10" width="19.28125" style="18" bestFit="1" customWidth="1"/>
    <col min="11" max="11" width="19.00390625" style="23" customWidth="1"/>
  </cols>
  <sheetData>
    <row r="1" spans="1:11" ht="0.75" customHeight="1" thickBot="1">
      <c r="A1" s="35"/>
      <c r="B1" s="34"/>
      <c r="C1" s="34"/>
      <c r="D1" s="34"/>
      <c r="E1" s="34"/>
      <c r="F1" s="36"/>
      <c r="G1" s="36"/>
      <c r="H1" s="36"/>
      <c r="I1" s="36"/>
      <c r="J1" s="37"/>
      <c r="K1" s="225"/>
    </row>
    <row r="2" spans="1:11" ht="27.75" customHeight="1">
      <c r="A2" s="356" t="s">
        <v>251</v>
      </c>
      <c r="B2" s="357"/>
      <c r="C2" s="357"/>
      <c r="D2" s="357"/>
      <c r="E2" s="357"/>
      <c r="F2" s="357"/>
      <c r="G2" s="357"/>
      <c r="H2" s="357"/>
      <c r="I2" s="357"/>
      <c r="J2" s="357"/>
      <c r="K2" s="359"/>
    </row>
    <row r="3" spans="1:11" ht="27.75" customHeight="1" thickBot="1">
      <c r="A3" s="239"/>
      <c r="B3" s="215"/>
      <c r="C3" s="215"/>
      <c r="D3" s="358" t="s">
        <v>122</v>
      </c>
      <c r="E3" s="358"/>
      <c r="F3" s="358"/>
      <c r="G3" s="358"/>
      <c r="H3" s="215"/>
      <c r="I3" s="215"/>
      <c r="J3" s="215"/>
      <c r="K3" s="226"/>
    </row>
    <row r="4" spans="1:11" ht="24">
      <c r="A4" s="240" t="s">
        <v>13</v>
      </c>
      <c r="B4" s="10" t="s">
        <v>6</v>
      </c>
      <c r="C4" s="110" t="s">
        <v>19</v>
      </c>
      <c r="D4" s="12" t="s">
        <v>14</v>
      </c>
      <c r="E4" s="11" t="s">
        <v>65</v>
      </c>
      <c r="F4" s="12" t="s">
        <v>7</v>
      </c>
      <c r="G4" s="11" t="s">
        <v>8</v>
      </c>
      <c r="H4" s="12" t="s">
        <v>9</v>
      </c>
      <c r="I4" s="11" t="s">
        <v>16</v>
      </c>
      <c r="J4" s="12" t="s">
        <v>21</v>
      </c>
      <c r="K4" s="227" t="s">
        <v>59</v>
      </c>
    </row>
    <row r="5" spans="1:11" s="3" customFormat="1" ht="12.75">
      <c r="A5" s="241"/>
      <c r="B5" s="127" t="s">
        <v>102</v>
      </c>
      <c r="C5" s="135"/>
      <c r="D5" s="144"/>
      <c r="E5" s="151"/>
      <c r="F5" s="157"/>
      <c r="G5" s="167"/>
      <c r="H5" s="157"/>
      <c r="I5" s="167"/>
      <c r="J5" s="157"/>
      <c r="K5" s="228"/>
    </row>
    <row r="6" spans="1:11" s="3" customFormat="1" ht="12.75">
      <c r="A6" s="242" t="s">
        <v>144</v>
      </c>
      <c r="B6" s="128" t="s">
        <v>15</v>
      </c>
      <c r="C6" s="136" t="s">
        <v>41</v>
      </c>
      <c r="D6" s="145">
        <f>E6*0.8</f>
        <v>480000</v>
      </c>
      <c r="E6" s="152">
        <v>600000</v>
      </c>
      <c r="F6" s="158" t="s">
        <v>47</v>
      </c>
      <c r="G6" s="168" t="s">
        <v>22</v>
      </c>
      <c r="H6" s="104" t="s">
        <v>56</v>
      </c>
      <c r="I6" s="80" t="s">
        <v>24</v>
      </c>
      <c r="J6" s="104" t="s">
        <v>48</v>
      </c>
      <c r="K6" s="229"/>
    </row>
    <row r="7" spans="1:11" s="312" customFormat="1" ht="12.75">
      <c r="A7" s="285" t="s">
        <v>234</v>
      </c>
      <c r="B7" s="286" t="s">
        <v>15</v>
      </c>
      <c r="C7" s="287" t="s">
        <v>41</v>
      </c>
      <c r="D7" s="288">
        <v>31000</v>
      </c>
      <c r="E7" s="289">
        <f>D7*1.25</f>
        <v>38750</v>
      </c>
      <c r="F7" s="309" t="s">
        <v>72</v>
      </c>
      <c r="G7" s="310"/>
      <c r="H7" s="311"/>
      <c r="I7" s="310"/>
      <c r="J7" s="311"/>
      <c r="K7" s="181" t="s">
        <v>224</v>
      </c>
    </row>
    <row r="8" spans="1:11" s="312" customFormat="1" ht="12.75">
      <c r="A8" s="285" t="s">
        <v>235</v>
      </c>
      <c r="B8" s="286" t="s">
        <v>15</v>
      </c>
      <c r="C8" s="287" t="s">
        <v>41</v>
      </c>
      <c r="D8" s="288">
        <v>31000</v>
      </c>
      <c r="E8" s="289">
        <f>D8*1.25</f>
        <v>38750</v>
      </c>
      <c r="F8" s="309" t="s">
        <v>72</v>
      </c>
      <c r="G8" s="310"/>
      <c r="H8" s="311"/>
      <c r="I8" s="310"/>
      <c r="J8" s="311"/>
      <c r="K8" s="181" t="s">
        <v>224</v>
      </c>
    </row>
    <row r="9" spans="1:11" s="3" customFormat="1" ht="12.75">
      <c r="A9" s="243" t="s">
        <v>145</v>
      </c>
      <c r="B9" s="129" t="s">
        <v>61</v>
      </c>
      <c r="C9" s="137" t="s">
        <v>44</v>
      </c>
      <c r="D9" s="146">
        <v>60000</v>
      </c>
      <c r="E9" s="153">
        <f aca="true" t="shared" si="0" ref="E9:E27">D9*1.25</f>
        <v>75000</v>
      </c>
      <c r="F9" s="159" t="s">
        <v>72</v>
      </c>
      <c r="G9" s="169"/>
      <c r="H9" s="175"/>
      <c r="I9" s="170"/>
      <c r="J9" s="175"/>
      <c r="K9" s="183"/>
    </row>
    <row r="10" spans="1:11" s="25" customFormat="1" ht="27.75" customHeight="1">
      <c r="A10" s="244" t="s">
        <v>146</v>
      </c>
      <c r="B10" s="208" t="s">
        <v>105</v>
      </c>
      <c r="C10" s="114" t="s">
        <v>27</v>
      </c>
      <c r="D10" s="98">
        <v>113000</v>
      </c>
      <c r="E10" s="74">
        <f t="shared" si="0"/>
        <v>141250</v>
      </c>
      <c r="F10" s="124" t="s">
        <v>72</v>
      </c>
      <c r="G10" s="76"/>
      <c r="H10" s="105"/>
      <c r="I10" s="76"/>
      <c r="J10" s="105"/>
      <c r="K10" s="182"/>
    </row>
    <row r="11" spans="1:11" s="25" customFormat="1" ht="12.75">
      <c r="A11" s="245" t="s">
        <v>147</v>
      </c>
      <c r="B11" s="129" t="s">
        <v>2</v>
      </c>
      <c r="C11" s="138" t="s">
        <v>37</v>
      </c>
      <c r="D11" s="146">
        <v>100000</v>
      </c>
      <c r="E11" s="154">
        <f t="shared" si="0"/>
        <v>125000</v>
      </c>
      <c r="F11" s="159" t="s">
        <v>72</v>
      </c>
      <c r="G11" s="169"/>
      <c r="H11" s="175"/>
      <c r="I11" s="170"/>
      <c r="J11" s="175"/>
      <c r="K11" s="230"/>
    </row>
    <row r="12" spans="1:11" ht="12.75">
      <c r="A12" s="302" t="s">
        <v>148</v>
      </c>
      <c r="B12" s="303" t="s">
        <v>3</v>
      </c>
      <c r="C12" s="304" t="s">
        <v>38</v>
      </c>
      <c r="D12" s="305">
        <v>100000</v>
      </c>
      <c r="E12" s="306">
        <f t="shared" si="0"/>
        <v>125000</v>
      </c>
      <c r="F12" s="307" t="s">
        <v>72</v>
      </c>
      <c r="G12" s="308"/>
      <c r="H12" s="105"/>
      <c r="I12" s="76"/>
      <c r="J12" s="105"/>
      <c r="K12" s="181" t="s">
        <v>233</v>
      </c>
    </row>
    <row r="13" spans="1:11" s="16" customFormat="1" ht="12.75">
      <c r="A13" s="285" t="s">
        <v>223</v>
      </c>
      <c r="B13" s="286" t="s">
        <v>227</v>
      </c>
      <c r="C13" s="287" t="s">
        <v>38</v>
      </c>
      <c r="D13" s="288">
        <v>33000</v>
      </c>
      <c r="E13" s="289">
        <f>D13*1.25</f>
        <v>41250</v>
      </c>
      <c r="F13" s="290" t="s">
        <v>72</v>
      </c>
      <c r="G13" s="291"/>
      <c r="H13" s="292"/>
      <c r="I13" s="291"/>
      <c r="J13" s="292"/>
      <c r="K13" s="181" t="s">
        <v>224</v>
      </c>
    </row>
    <row r="14" spans="1:11" s="16" customFormat="1" ht="25.5">
      <c r="A14" s="285" t="s">
        <v>228</v>
      </c>
      <c r="B14" s="301" t="s">
        <v>229</v>
      </c>
      <c r="C14" s="287" t="s">
        <v>38</v>
      </c>
      <c r="D14" s="288">
        <v>24000</v>
      </c>
      <c r="E14" s="289">
        <f>D14*1.25</f>
        <v>30000</v>
      </c>
      <c r="F14" s="290" t="s">
        <v>72</v>
      </c>
      <c r="G14" s="291"/>
      <c r="H14" s="292"/>
      <c r="I14" s="291"/>
      <c r="J14" s="292"/>
      <c r="K14" s="181" t="s">
        <v>224</v>
      </c>
    </row>
    <row r="15" spans="1:11" s="16" customFormat="1" ht="25.5">
      <c r="A15" s="285" t="s">
        <v>230</v>
      </c>
      <c r="B15" s="301" t="s">
        <v>232</v>
      </c>
      <c r="C15" s="287" t="s">
        <v>38</v>
      </c>
      <c r="D15" s="288">
        <v>31000</v>
      </c>
      <c r="E15" s="289">
        <f>D15*1.25</f>
        <v>38750</v>
      </c>
      <c r="F15" s="290" t="s">
        <v>72</v>
      </c>
      <c r="G15" s="291"/>
      <c r="H15" s="292"/>
      <c r="I15" s="291"/>
      <c r="J15" s="292"/>
      <c r="K15" s="181" t="s">
        <v>224</v>
      </c>
    </row>
    <row r="16" spans="1:11" s="16" customFormat="1" ht="12.75">
      <c r="A16" s="285" t="s">
        <v>231</v>
      </c>
      <c r="B16" s="286" t="s">
        <v>221</v>
      </c>
      <c r="C16" s="287" t="s">
        <v>38</v>
      </c>
      <c r="D16" s="288">
        <v>40000</v>
      </c>
      <c r="E16" s="289">
        <f>D16*1.25</f>
        <v>50000</v>
      </c>
      <c r="F16" s="290" t="s">
        <v>72</v>
      </c>
      <c r="G16" s="291"/>
      <c r="H16" s="292"/>
      <c r="I16" s="291"/>
      <c r="J16" s="292"/>
      <c r="K16" s="181" t="s">
        <v>224</v>
      </c>
    </row>
    <row r="17" spans="1:11" s="7" customFormat="1" ht="12.75">
      <c r="A17" s="245" t="s">
        <v>149</v>
      </c>
      <c r="B17" s="129" t="s">
        <v>4</v>
      </c>
      <c r="C17" s="138" t="s">
        <v>39</v>
      </c>
      <c r="D17" s="146">
        <v>150000</v>
      </c>
      <c r="E17" s="154">
        <f t="shared" si="0"/>
        <v>187500</v>
      </c>
      <c r="F17" s="159" t="s">
        <v>72</v>
      </c>
      <c r="G17" s="169"/>
      <c r="H17" s="175"/>
      <c r="I17" s="170"/>
      <c r="J17" s="175"/>
      <c r="K17" s="230"/>
    </row>
    <row r="18" spans="1:11" s="38" customFormat="1" ht="12.75">
      <c r="A18" s="245" t="s">
        <v>150</v>
      </c>
      <c r="B18" s="129" t="s">
        <v>55</v>
      </c>
      <c r="C18" s="138" t="s">
        <v>40</v>
      </c>
      <c r="D18" s="146">
        <v>100000</v>
      </c>
      <c r="E18" s="154">
        <f t="shared" si="0"/>
        <v>125000</v>
      </c>
      <c r="F18" s="159" t="s">
        <v>72</v>
      </c>
      <c r="G18" s="169"/>
      <c r="H18" s="175"/>
      <c r="I18" s="170"/>
      <c r="J18" s="175"/>
      <c r="K18" s="183"/>
    </row>
    <row r="19" spans="1:11" s="38" customFormat="1" ht="12.75">
      <c r="A19" s="246" t="s">
        <v>151</v>
      </c>
      <c r="B19" s="93" t="s">
        <v>89</v>
      </c>
      <c r="C19" s="115" t="s">
        <v>38</v>
      </c>
      <c r="D19" s="99">
        <v>100000</v>
      </c>
      <c r="E19" s="82">
        <f t="shared" si="0"/>
        <v>125000</v>
      </c>
      <c r="F19" s="122" t="s">
        <v>72</v>
      </c>
      <c r="G19" s="78"/>
      <c r="H19" s="105"/>
      <c r="I19" s="76"/>
      <c r="J19" s="105"/>
      <c r="K19" s="182"/>
    </row>
    <row r="20" spans="1:11" ht="12.75">
      <c r="A20" s="245" t="s">
        <v>152</v>
      </c>
      <c r="B20" s="129" t="s">
        <v>129</v>
      </c>
      <c r="C20" s="138" t="s">
        <v>29</v>
      </c>
      <c r="D20" s="146">
        <v>195000</v>
      </c>
      <c r="E20" s="154">
        <f t="shared" si="0"/>
        <v>243750</v>
      </c>
      <c r="F20" s="159" t="s">
        <v>72</v>
      </c>
      <c r="G20" s="169"/>
      <c r="H20" s="175"/>
      <c r="I20" s="170"/>
      <c r="J20" s="175"/>
      <c r="K20" s="183"/>
    </row>
    <row r="21" spans="1:11" s="7" customFormat="1" ht="15" customHeight="1">
      <c r="A21" s="246" t="s">
        <v>153</v>
      </c>
      <c r="B21" s="94" t="s">
        <v>62</v>
      </c>
      <c r="C21" s="139" t="s">
        <v>42</v>
      </c>
      <c r="D21" s="99">
        <v>100000</v>
      </c>
      <c r="E21" s="82">
        <f t="shared" si="0"/>
        <v>125000</v>
      </c>
      <c r="F21" s="122" t="s">
        <v>71</v>
      </c>
      <c r="G21" s="78"/>
      <c r="H21" s="105"/>
      <c r="I21" s="76"/>
      <c r="J21" s="105"/>
      <c r="K21" s="182"/>
    </row>
    <row r="22" spans="1:11" s="38" customFormat="1" ht="25.5">
      <c r="A22" s="246" t="s">
        <v>154</v>
      </c>
      <c r="B22" s="94" t="s">
        <v>245</v>
      </c>
      <c r="C22" s="139" t="s">
        <v>98</v>
      </c>
      <c r="D22" s="288">
        <v>38000</v>
      </c>
      <c r="E22" s="289">
        <f t="shared" si="0"/>
        <v>47500</v>
      </c>
      <c r="F22" s="122" t="s">
        <v>71</v>
      </c>
      <c r="G22" s="78"/>
      <c r="H22" s="105"/>
      <c r="I22" s="76"/>
      <c r="J22" s="105"/>
      <c r="K22" s="182" t="s">
        <v>242</v>
      </c>
    </row>
    <row r="23" spans="1:11" s="52" customFormat="1" ht="12.75">
      <c r="A23" s="327" t="s">
        <v>246</v>
      </c>
      <c r="B23" s="263" t="s">
        <v>247</v>
      </c>
      <c r="C23" s="264"/>
      <c r="D23" s="265">
        <v>47000</v>
      </c>
      <c r="E23" s="266">
        <f t="shared" si="0"/>
        <v>58750</v>
      </c>
      <c r="F23" s="267" t="s">
        <v>72</v>
      </c>
      <c r="G23" s="328"/>
      <c r="H23" s="329"/>
      <c r="I23" s="328"/>
      <c r="J23" s="329"/>
      <c r="K23" s="330" t="s">
        <v>224</v>
      </c>
    </row>
    <row r="24" spans="1:11" s="6" customFormat="1" ht="15" customHeight="1">
      <c r="A24" s="246" t="s">
        <v>155</v>
      </c>
      <c r="B24" s="94" t="s">
        <v>106</v>
      </c>
      <c r="C24" s="115" t="s">
        <v>63</v>
      </c>
      <c r="D24" s="99">
        <v>100000</v>
      </c>
      <c r="E24" s="82">
        <f t="shared" si="0"/>
        <v>125000</v>
      </c>
      <c r="F24" s="122" t="s">
        <v>71</v>
      </c>
      <c r="G24" s="78"/>
      <c r="H24" s="105"/>
      <c r="I24" s="76"/>
      <c r="J24" s="105"/>
      <c r="K24" s="182"/>
    </row>
    <row r="25" spans="1:11" s="6" customFormat="1" ht="25.5">
      <c r="A25" s="246" t="s">
        <v>156</v>
      </c>
      <c r="B25" s="94" t="s">
        <v>241</v>
      </c>
      <c r="C25" s="115" t="s">
        <v>143</v>
      </c>
      <c r="D25" s="99">
        <v>50000</v>
      </c>
      <c r="E25" s="82">
        <f t="shared" si="0"/>
        <v>62500</v>
      </c>
      <c r="F25" s="122" t="s">
        <v>71</v>
      </c>
      <c r="G25" s="78"/>
      <c r="H25" s="105"/>
      <c r="I25" s="76"/>
      <c r="J25" s="105"/>
      <c r="K25" s="182" t="s">
        <v>242</v>
      </c>
    </row>
    <row r="26" spans="1:11" s="16" customFormat="1" ht="12.75">
      <c r="A26" s="285" t="s">
        <v>243</v>
      </c>
      <c r="B26" s="301" t="s">
        <v>244</v>
      </c>
      <c r="C26" s="287" t="s">
        <v>143</v>
      </c>
      <c r="D26" s="288">
        <v>52000</v>
      </c>
      <c r="E26" s="289">
        <f>D26*1.25</f>
        <v>65000</v>
      </c>
      <c r="F26" s="290" t="s">
        <v>71</v>
      </c>
      <c r="G26" s="291"/>
      <c r="H26" s="292"/>
      <c r="I26" s="291"/>
      <c r="J26" s="292"/>
      <c r="K26" s="182" t="s">
        <v>224</v>
      </c>
    </row>
    <row r="27" spans="1:11" ht="12.75">
      <c r="A27" s="245" t="s">
        <v>157</v>
      </c>
      <c r="B27" s="129" t="s">
        <v>137</v>
      </c>
      <c r="C27" s="138" t="s">
        <v>83</v>
      </c>
      <c r="D27" s="146">
        <v>190000</v>
      </c>
      <c r="E27" s="154">
        <f t="shared" si="0"/>
        <v>237500</v>
      </c>
      <c r="F27" s="161" t="s">
        <v>138</v>
      </c>
      <c r="G27" s="171"/>
      <c r="H27" s="176"/>
      <c r="I27" s="179"/>
      <c r="J27" s="176"/>
      <c r="K27" s="230"/>
    </row>
    <row r="28" spans="1:11" ht="25.5">
      <c r="A28" s="247" t="s">
        <v>158</v>
      </c>
      <c r="B28" s="97" t="s">
        <v>131</v>
      </c>
      <c r="C28" s="116" t="s">
        <v>167</v>
      </c>
      <c r="D28" s="118">
        <v>150000</v>
      </c>
      <c r="E28" s="86">
        <f>D28*1.25</f>
        <v>187500</v>
      </c>
      <c r="F28" s="126" t="s">
        <v>72</v>
      </c>
      <c r="G28" s="85"/>
      <c r="H28" s="107"/>
      <c r="I28" s="85"/>
      <c r="J28" s="107"/>
      <c r="K28" s="231"/>
    </row>
    <row r="29" spans="1:11" s="16" customFormat="1" ht="12.75">
      <c r="A29" s="313" t="s">
        <v>236</v>
      </c>
      <c r="B29" s="314" t="s">
        <v>237</v>
      </c>
      <c r="C29" s="315" t="s">
        <v>41</v>
      </c>
      <c r="D29" s="316">
        <v>180000</v>
      </c>
      <c r="E29" s="289">
        <f>D29*1.25</f>
        <v>225000</v>
      </c>
      <c r="F29" s="317" t="s">
        <v>72</v>
      </c>
      <c r="G29" s="318"/>
      <c r="H29" s="317"/>
      <c r="I29" s="318"/>
      <c r="J29" s="317"/>
      <c r="K29" s="231" t="s">
        <v>224</v>
      </c>
    </row>
    <row r="30" spans="1:11" s="16" customFormat="1" ht="12.75">
      <c r="A30" s="293" t="s">
        <v>225</v>
      </c>
      <c r="B30" s="294" t="s">
        <v>222</v>
      </c>
      <c r="C30" s="300" t="s">
        <v>226</v>
      </c>
      <c r="D30" s="298">
        <v>70000</v>
      </c>
      <c r="E30" s="299">
        <f>D30*1.25</f>
        <v>87500</v>
      </c>
      <c r="F30" s="295" t="s">
        <v>72</v>
      </c>
      <c r="G30" s="296"/>
      <c r="H30" s="295"/>
      <c r="I30" s="296"/>
      <c r="J30" s="295"/>
      <c r="K30" s="297" t="s">
        <v>224</v>
      </c>
    </row>
    <row r="31" spans="1:11" ht="12.75">
      <c r="A31" s="248"/>
      <c r="B31" s="130" t="s">
        <v>11</v>
      </c>
      <c r="C31" s="140"/>
      <c r="D31" s="147"/>
      <c r="E31" s="155"/>
      <c r="F31" s="162"/>
      <c r="G31" s="172"/>
      <c r="H31" s="162"/>
      <c r="I31" s="172"/>
      <c r="J31" s="185"/>
      <c r="K31" s="232"/>
    </row>
    <row r="32" spans="1:11" ht="25.5">
      <c r="A32" s="242" t="s">
        <v>159</v>
      </c>
      <c r="B32" s="128" t="s">
        <v>103</v>
      </c>
      <c r="C32" s="136" t="s">
        <v>82</v>
      </c>
      <c r="D32" s="145">
        <f>E32*0.8</f>
        <v>4000000</v>
      </c>
      <c r="E32" s="79">
        <v>5000000</v>
      </c>
      <c r="F32" s="163" t="s">
        <v>50</v>
      </c>
      <c r="G32" s="168" t="s">
        <v>22</v>
      </c>
      <c r="H32" s="104" t="s">
        <v>23</v>
      </c>
      <c r="I32" s="168" t="s">
        <v>92</v>
      </c>
      <c r="J32" s="123" t="s">
        <v>48</v>
      </c>
      <c r="K32" s="221" t="s">
        <v>208</v>
      </c>
    </row>
    <row r="33" spans="1:11" ht="15" customHeight="1">
      <c r="A33" s="249" t="s">
        <v>160</v>
      </c>
      <c r="B33" s="89" t="s">
        <v>70</v>
      </c>
      <c r="C33" s="117" t="s">
        <v>49</v>
      </c>
      <c r="D33" s="288">
        <v>399000</v>
      </c>
      <c r="E33" s="323">
        <f>D33*1.25</f>
        <v>498750</v>
      </c>
      <c r="F33" s="103" t="s">
        <v>71</v>
      </c>
      <c r="G33" s="78"/>
      <c r="H33" s="105"/>
      <c r="I33" s="76"/>
      <c r="J33" s="124"/>
      <c r="K33" s="182" t="s">
        <v>240</v>
      </c>
    </row>
    <row r="34" spans="1:11" s="16" customFormat="1" ht="18" customHeight="1">
      <c r="A34" s="351" t="s">
        <v>161</v>
      </c>
      <c r="B34" s="352" t="s">
        <v>104</v>
      </c>
      <c r="C34" s="353" t="s">
        <v>53</v>
      </c>
      <c r="D34" s="288">
        <v>499000</v>
      </c>
      <c r="E34" s="323">
        <v>623750</v>
      </c>
      <c r="F34" s="292" t="s">
        <v>71</v>
      </c>
      <c r="G34" s="291"/>
      <c r="H34" s="292"/>
      <c r="I34" s="291"/>
      <c r="J34" s="290"/>
      <c r="K34" s="181" t="s">
        <v>240</v>
      </c>
    </row>
    <row r="35" spans="1:11" ht="12.75">
      <c r="A35" s="249" t="s">
        <v>162</v>
      </c>
      <c r="B35" s="131" t="s">
        <v>75</v>
      </c>
      <c r="C35" s="117" t="s">
        <v>81</v>
      </c>
      <c r="D35" s="119">
        <f>E35*0.8</f>
        <v>320000</v>
      </c>
      <c r="E35" s="81">
        <v>400000</v>
      </c>
      <c r="F35" s="103" t="s">
        <v>71</v>
      </c>
      <c r="G35" s="83"/>
      <c r="H35" s="108"/>
      <c r="I35" s="84"/>
      <c r="J35" s="124"/>
      <c r="K35" s="222"/>
    </row>
    <row r="36" spans="1:11" s="16" customFormat="1" ht="12.75">
      <c r="A36" s="319" t="s">
        <v>238</v>
      </c>
      <c r="B36" s="320" t="s">
        <v>239</v>
      </c>
      <c r="C36" s="321"/>
      <c r="D36" s="322">
        <v>79000</v>
      </c>
      <c r="E36" s="323">
        <f>D36*1.25</f>
        <v>98750</v>
      </c>
      <c r="F36" s="324" t="s">
        <v>72</v>
      </c>
      <c r="G36" s="325"/>
      <c r="H36" s="324"/>
      <c r="I36" s="325"/>
      <c r="J36" s="326"/>
      <c r="K36" s="230" t="s">
        <v>224</v>
      </c>
    </row>
    <row r="37" spans="1:11" ht="12.75">
      <c r="A37" s="250"/>
      <c r="B37" s="132" t="s">
        <v>51</v>
      </c>
      <c r="C37" s="141"/>
      <c r="D37" s="149"/>
      <c r="E37" s="81"/>
      <c r="F37" s="165"/>
      <c r="G37" s="173"/>
      <c r="H37" s="177"/>
      <c r="I37" s="180"/>
      <c r="J37" s="186"/>
      <c r="K37" s="233"/>
    </row>
    <row r="38" spans="1:11" ht="12.75">
      <c r="A38" s="246" t="s">
        <v>163</v>
      </c>
      <c r="B38" s="94" t="s">
        <v>73</v>
      </c>
      <c r="C38" s="139" t="s">
        <v>67</v>
      </c>
      <c r="D38" s="99">
        <v>190000</v>
      </c>
      <c r="E38" s="86">
        <f>D38*1.25</f>
        <v>237500</v>
      </c>
      <c r="F38" s="106" t="s">
        <v>72</v>
      </c>
      <c r="G38" s="83"/>
      <c r="H38" s="108"/>
      <c r="I38" s="84"/>
      <c r="J38" s="187"/>
      <c r="K38" s="181"/>
    </row>
    <row r="39" spans="1:11" s="51" customFormat="1" ht="25.5">
      <c r="A39" s="249" t="s">
        <v>164</v>
      </c>
      <c r="B39" s="94" t="s">
        <v>85</v>
      </c>
      <c r="C39" s="112" t="s">
        <v>83</v>
      </c>
      <c r="D39" s="119">
        <f>E39*0.8</f>
        <v>160000</v>
      </c>
      <c r="E39" s="81">
        <v>200000</v>
      </c>
      <c r="F39" s="103" t="s">
        <v>77</v>
      </c>
      <c r="G39" s="78"/>
      <c r="H39" s="105"/>
      <c r="I39" s="76"/>
      <c r="J39" s="124"/>
      <c r="K39" s="182"/>
    </row>
    <row r="40" spans="1:11" s="312" customFormat="1" ht="25.5">
      <c r="A40" s="351" t="s">
        <v>253</v>
      </c>
      <c r="B40" s="301" t="s">
        <v>252</v>
      </c>
      <c r="C40" s="354" t="s">
        <v>29</v>
      </c>
      <c r="D40" s="355">
        <v>21150</v>
      </c>
      <c r="E40" s="323">
        <v>26437.5</v>
      </c>
      <c r="F40" s="292" t="s">
        <v>72</v>
      </c>
      <c r="G40" s="291"/>
      <c r="H40" s="292"/>
      <c r="I40" s="291"/>
      <c r="J40" s="290"/>
      <c r="K40" s="182" t="s">
        <v>224</v>
      </c>
    </row>
    <row r="41" spans="1:11" ht="12.75">
      <c r="A41" s="246"/>
      <c r="B41" s="94"/>
      <c r="C41" s="139"/>
      <c r="D41" s="99"/>
      <c r="E41" s="86"/>
      <c r="F41" s="106"/>
      <c r="G41" s="83"/>
      <c r="H41" s="108"/>
      <c r="I41" s="84"/>
      <c r="J41" s="187"/>
      <c r="K41" s="181"/>
    </row>
    <row r="42" spans="1:11" ht="12.75">
      <c r="A42" s="243"/>
      <c r="B42" s="133" t="s">
        <v>52</v>
      </c>
      <c r="C42" s="142"/>
      <c r="D42" s="148"/>
      <c r="E42" s="81"/>
      <c r="F42" s="164"/>
      <c r="G42" s="169"/>
      <c r="H42" s="175"/>
      <c r="I42" s="170"/>
      <c r="J42" s="160"/>
      <c r="K42" s="183"/>
    </row>
    <row r="43" spans="1:11" ht="12.75">
      <c r="A43" s="249" t="s">
        <v>168</v>
      </c>
      <c r="B43" s="131" t="s">
        <v>74</v>
      </c>
      <c r="C43" s="112" t="s">
        <v>58</v>
      </c>
      <c r="D43" s="148">
        <f>E43*0.8</f>
        <v>80000</v>
      </c>
      <c r="E43" s="81">
        <v>100000</v>
      </c>
      <c r="F43" s="103" t="s">
        <v>77</v>
      </c>
      <c r="G43" s="83"/>
      <c r="H43" s="108"/>
      <c r="I43" s="84"/>
      <c r="J43" s="187"/>
      <c r="K43" s="181"/>
    </row>
    <row r="44" spans="1:11" ht="13.5" thickBot="1">
      <c r="A44" s="251" t="s">
        <v>169</v>
      </c>
      <c r="B44" s="134" t="s">
        <v>76</v>
      </c>
      <c r="C44" s="143" t="s">
        <v>80</v>
      </c>
      <c r="D44" s="150">
        <f>E44*0.8</f>
        <v>80000</v>
      </c>
      <c r="E44" s="156">
        <v>100000</v>
      </c>
      <c r="F44" s="166" t="s">
        <v>77</v>
      </c>
      <c r="G44" s="174"/>
      <c r="H44" s="178"/>
      <c r="I44" s="174"/>
      <c r="J44" s="188"/>
      <c r="K44" s="184"/>
    </row>
    <row r="50" spans="1:5" ht="15">
      <c r="A50" s="27"/>
      <c r="B50" s="28"/>
      <c r="C50" s="29"/>
      <c r="D50" s="29"/>
      <c r="E50" s="29"/>
    </row>
    <row r="51" spans="1:5" ht="15">
      <c r="A51" s="29"/>
      <c r="B51" s="31"/>
      <c r="C51" s="29"/>
      <c r="D51" s="29"/>
      <c r="E51" s="29"/>
    </row>
    <row r="52" spans="1:5" ht="15">
      <c r="A52" s="29"/>
      <c r="B52" s="31"/>
      <c r="C52" s="29"/>
      <c r="D52" s="29"/>
      <c r="E52" s="29"/>
    </row>
    <row r="53" spans="1:5" ht="15">
      <c r="A53" s="29"/>
      <c r="B53" s="31"/>
      <c r="C53" s="29"/>
      <c r="D53" s="29"/>
      <c r="E53" s="29"/>
    </row>
    <row r="54" spans="1:5" ht="15">
      <c r="A54" s="27"/>
      <c r="B54" s="33"/>
      <c r="C54" s="27"/>
      <c r="D54" s="27"/>
      <c r="E54" s="27"/>
    </row>
    <row r="55" spans="1:5" ht="15">
      <c r="A55" s="27"/>
      <c r="B55" s="33"/>
      <c r="C55" s="27"/>
      <c r="D55" s="27"/>
      <c r="E55" s="27"/>
    </row>
    <row r="56" spans="1:5" ht="15">
      <c r="A56" s="29"/>
      <c r="B56" s="31"/>
      <c r="C56" s="29"/>
      <c r="D56" s="29"/>
      <c r="E56" s="29"/>
    </row>
  </sheetData>
  <sheetProtection/>
  <mergeCells count="2">
    <mergeCell ref="A2:K2"/>
    <mergeCell ref="D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0"/>
  <sheetViews>
    <sheetView tabSelected="1" zoomScalePageLayoutView="0" workbookViewId="0" topLeftCell="A10">
      <selection activeCell="L23" sqref="L23"/>
    </sheetView>
  </sheetViews>
  <sheetFormatPr defaultColWidth="9.140625" defaultRowHeight="12.75"/>
  <cols>
    <col min="1" max="1" width="7.140625" style="0" bestFit="1" customWidth="1"/>
    <col min="2" max="2" width="2.421875" style="19" customWidth="1"/>
    <col min="3" max="3" width="70.140625" style="0" bestFit="1" customWidth="1"/>
    <col min="4" max="4" width="11.140625" style="0" bestFit="1" customWidth="1"/>
    <col min="5" max="6" width="18.7109375" style="0" customWidth="1"/>
    <col min="7" max="7" width="33.140625" style="5" bestFit="1" customWidth="1"/>
    <col min="8" max="8" width="20.7109375" style="5" bestFit="1" customWidth="1"/>
    <col min="9" max="9" width="14.00390625" style="5" bestFit="1" customWidth="1"/>
    <col min="10" max="10" width="19.00390625" style="5" bestFit="1" customWidth="1"/>
    <col min="11" max="11" width="19.28125" style="18" bestFit="1" customWidth="1"/>
    <col min="12" max="12" width="19.00390625" style="224" customWidth="1"/>
  </cols>
  <sheetData>
    <row r="1" spans="1:12" ht="0.75" customHeight="1" thickBot="1">
      <c r="A1" s="34"/>
      <c r="B1" s="35"/>
      <c r="C1" s="34"/>
      <c r="D1" s="34"/>
      <c r="E1" s="34"/>
      <c r="F1" s="34"/>
      <c r="G1" s="36"/>
      <c r="H1" s="36"/>
      <c r="I1" s="36"/>
      <c r="J1" s="36"/>
      <c r="K1" s="37"/>
      <c r="L1" s="216"/>
    </row>
    <row r="2" spans="1:12" ht="27.75" customHeight="1">
      <c r="A2" s="356" t="s">
        <v>251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9"/>
    </row>
    <row r="3" spans="1:12" ht="27.75" customHeight="1" thickBot="1">
      <c r="A3" s="254"/>
      <c r="B3" s="21"/>
      <c r="C3" s="215"/>
      <c r="D3" s="215"/>
      <c r="E3" s="358" t="s">
        <v>60</v>
      </c>
      <c r="F3" s="358"/>
      <c r="G3" s="358"/>
      <c r="H3" s="358"/>
      <c r="I3" s="215"/>
      <c r="J3" s="215"/>
      <c r="K3" s="215"/>
      <c r="L3" s="217"/>
    </row>
    <row r="4" spans="1:12" ht="24">
      <c r="A4" s="367" t="s">
        <v>13</v>
      </c>
      <c r="B4" s="368"/>
      <c r="C4" s="10" t="s">
        <v>6</v>
      </c>
      <c r="D4" s="110" t="s">
        <v>19</v>
      </c>
      <c r="E4" s="12" t="s">
        <v>14</v>
      </c>
      <c r="F4" s="11" t="s">
        <v>65</v>
      </c>
      <c r="G4" s="12" t="s">
        <v>7</v>
      </c>
      <c r="H4" s="11" t="s">
        <v>8</v>
      </c>
      <c r="I4" s="12" t="s">
        <v>9</v>
      </c>
      <c r="J4" s="11" t="s">
        <v>16</v>
      </c>
      <c r="K4" s="12" t="s">
        <v>21</v>
      </c>
      <c r="L4" s="218" t="s">
        <v>59</v>
      </c>
    </row>
    <row r="5" spans="1:12" s="38" customFormat="1" ht="5.25" customHeight="1">
      <c r="A5" s="255"/>
      <c r="B5" s="109"/>
      <c r="C5" s="95"/>
      <c r="D5" s="114"/>
      <c r="E5" s="101"/>
      <c r="F5" s="200"/>
      <c r="G5" s="105"/>
      <c r="H5" s="76"/>
      <c r="I5" s="105"/>
      <c r="J5" s="76"/>
      <c r="K5" s="124"/>
      <c r="L5" s="219"/>
    </row>
    <row r="6" spans="1:12" s="39" customFormat="1" ht="21.75" customHeight="1">
      <c r="A6" s="256" t="s">
        <v>123</v>
      </c>
      <c r="B6" s="190"/>
      <c r="C6" s="192"/>
      <c r="D6" s="195"/>
      <c r="E6" s="198"/>
      <c r="F6" s="201"/>
      <c r="G6" s="198"/>
      <c r="H6" s="201"/>
      <c r="I6" s="198"/>
      <c r="J6" s="201"/>
      <c r="K6" s="198"/>
      <c r="L6" s="220"/>
    </row>
    <row r="7" spans="1:12" s="38" customFormat="1" ht="25.5">
      <c r="A7" s="366" t="s">
        <v>99</v>
      </c>
      <c r="B7" s="361"/>
      <c r="C7" s="95" t="s">
        <v>86</v>
      </c>
      <c r="D7" s="114" t="s">
        <v>93</v>
      </c>
      <c r="E7" s="102">
        <v>115000</v>
      </c>
      <c r="F7" s="81">
        <v>143750</v>
      </c>
      <c r="G7" s="105" t="s">
        <v>72</v>
      </c>
      <c r="H7" s="76"/>
      <c r="I7" s="105"/>
      <c r="J7" s="76"/>
      <c r="K7" s="124"/>
      <c r="L7" s="219" t="s">
        <v>204</v>
      </c>
    </row>
    <row r="8" spans="1:12" s="38" customFormat="1" ht="38.25">
      <c r="A8" s="363" t="s">
        <v>100</v>
      </c>
      <c r="B8" s="361"/>
      <c r="C8" s="193" t="s">
        <v>87</v>
      </c>
      <c r="D8" s="113" t="s">
        <v>94</v>
      </c>
      <c r="E8" s="100">
        <v>300000</v>
      </c>
      <c r="F8" s="79">
        <v>375000</v>
      </c>
      <c r="G8" s="104" t="s">
        <v>47</v>
      </c>
      <c r="H8" s="80" t="s">
        <v>88</v>
      </c>
      <c r="I8" s="104" t="s">
        <v>57</v>
      </c>
      <c r="J8" s="80" t="s">
        <v>92</v>
      </c>
      <c r="K8" s="123" t="s">
        <v>48</v>
      </c>
      <c r="L8" s="221" t="s">
        <v>204</v>
      </c>
    </row>
    <row r="9" spans="1:12" s="48" customFormat="1" ht="12.75">
      <c r="A9" s="257"/>
      <c r="B9" s="189"/>
      <c r="C9" s="91"/>
      <c r="D9" s="196"/>
      <c r="E9" s="102"/>
      <c r="F9" s="86"/>
      <c r="G9" s="108"/>
      <c r="H9" s="84"/>
      <c r="I9" s="108"/>
      <c r="J9" s="84"/>
      <c r="K9" s="187"/>
      <c r="L9" s="222"/>
    </row>
    <row r="10" spans="1:12" s="38" customFormat="1" ht="5.25" customHeight="1">
      <c r="A10" s="255"/>
      <c r="B10" s="109"/>
      <c r="C10" s="95"/>
      <c r="D10" s="114"/>
      <c r="E10" s="102"/>
      <c r="F10" s="200"/>
      <c r="G10" s="105"/>
      <c r="H10" s="76"/>
      <c r="I10" s="105"/>
      <c r="J10" s="76"/>
      <c r="K10" s="124"/>
      <c r="L10" s="219"/>
    </row>
    <row r="11" spans="1:12" s="39" customFormat="1" ht="23.25" customHeight="1">
      <c r="A11" s="256" t="s">
        <v>124</v>
      </c>
      <c r="B11" s="191"/>
      <c r="C11" s="194"/>
      <c r="D11" s="197"/>
      <c r="E11" s="199"/>
      <c r="F11" s="202"/>
      <c r="G11" s="199"/>
      <c r="H11" s="202"/>
      <c r="I11" s="199"/>
      <c r="J11" s="202"/>
      <c r="K11" s="199"/>
      <c r="L11" s="223"/>
    </row>
    <row r="12" spans="1:12" s="38" customFormat="1" ht="38.25">
      <c r="A12" s="360" t="s">
        <v>101</v>
      </c>
      <c r="B12" s="361"/>
      <c r="C12" s="91" t="s">
        <v>133</v>
      </c>
      <c r="D12" s="196" t="s">
        <v>94</v>
      </c>
      <c r="E12" s="101">
        <f>F12*0.8</f>
        <v>180000</v>
      </c>
      <c r="F12" s="81">
        <v>225000</v>
      </c>
      <c r="G12" s="108" t="s">
        <v>72</v>
      </c>
      <c r="H12" s="84"/>
      <c r="I12" s="108"/>
      <c r="J12" s="84"/>
      <c r="K12" s="187"/>
      <c r="L12" s="222" t="s">
        <v>204</v>
      </c>
    </row>
    <row r="13" spans="1:12" s="48" customFormat="1" ht="51">
      <c r="A13" s="360" t="s">
        <v>205</v>
      </c>
      <c r="B13" s="361"/>
      <c r="C13" s="91" t="s">
        <v>136</v>
      </c>
      <c r="D13" s="196" t="s">
        <v>94</v>
      </c>
      <c r="E13" s="102">
        <v>120000</v>
      </c>
      <c r="F13" s="86">
        <f>E13*1.25</f>
        <v>150000</v>
      </c>
      <c r="G13" s="108" t="s">
        <v>72</v>
      </c>
      <c r="H13" s="84"/>
      <c r="I13" s="108"/>
      <c r="J13" s="84"/>
      <c r="K13" s="187"/>
      <c r="L13" s="222" t="s">
        <v>204</v>
      </c>
    </row>
    <row r="14" spans="1:12" s="48" customFormat="1" ht="41.25" customHeight="1">
      <c r="A14" s="360" t="s">
        <v>206</v>
      </c>
      <c r="B14" s="361"/>
      <c r="C14" s="91" t="s">
        <v>134</v>
      </c>
      <c r="D14" s="196" t="s">
        <v>94</v>
      </c>
      <c r="E14" s="102">
        <v>120000</v>
      </c>
      <c r="F14" s="86">
        <f>E14*1.25</f>
        <v>150000</v>
      </c>
      <c r="G14" s="108" t="s">
        <v>72</v>
      </c>
      <c r="H14" s="84"/>
      <c r="I14" s="108"/>
      <c r="J14" s="84"/>
      <c r="K14" s="187"/>
      <c r="L14" s="222" t="s">
        <v>204</v>
      </c>
    </row>
    <row r="15" spans="1:12" s="48" customFormat="1" ht="41.25" customHeight="1">
      <c r="A15" s="360" t="s">
        <v>139</v>
      </c>
      <c r="B15" s="361"/>
      <c r="C15" s="91" t="s">
        <v>199</v>
      </c>
      <c r="D15" s="196" t="s">
        <v>140</v>
      </c>
      <c r="E15" s="102">
        <v>150000</v>
      </c>
      <c r="F15" s="86">
        <f>E15*1.25</f>
        <v>187500</v>
      </c>
      <c r="G15" s="108" t="s">
        <v>138</v>
      </c>
      <c r="H15" s="84"/>
      <c r="I15" s="108"/>
      <c r="J15" s="84"/>
      <c r="K15" s="187"/>
      <c r="L15" s="222" t="s">
        <v>204</v>
      </c>
    </row>
    <row r="16" spans="1:12" s="48" customFormat="1" ht="4.5" customHeight="1">
      <c r="A16" s="257"/>
      <c r="B16" s="189"/>
      <c r="C16" s="91"/>
      <c r="D16" s="196"/>
      <c r="E16" s="102"/>
      <c r="F16" s="86"/>
      <c r="G16" s="108"/>
      <c r="H16" s="84"/>
      <c r="I16" s="108"/>
      <c r="J16" s="84"/>
      <c r="K16" s="187"/>
      <c r="L16" s="222"/>
    </row>
    <row r="17" spans="1:12" s="49" customFormat="1" ht="23.25" customHeight="1">
      <c r="A17" s="258" t="s">
        <v>125</v>
      </c>
      <c r="B17" s="190"/>
      <c r="C17" s="192"/>
      <c r="D17" s="195"/>
      <c r="E17" s="198"/>
      <c r="F17" s="201"/>
      <c r="G17" s="198"/>
      <c r="H17" s="201"/>
      <c r="I17" s="198"/>
      <c r="J17" s="201"/>
      <c r="K17" s="198"/>
      <c r="L17" s="220"/>
    </row>
    <row r="18" spans="1:12" s="50" customFormat="1" ht="25.5">
      <c r="A18" s="362" t="s">
        <v>116</v>
      </c>
      <c r="B18" s="361"/>
      <c r="C18" s="209" t="s">
        <v>200</v>
      </c>
      <c r="D18" s="260" t="s">
        <v>210</v>
      </c>
      <c r="E18" s="261">
        <v>399000</v>
      </c>
      <c r="F18" s="262">
        <f>E18*1.25</f>
        <v>498750</v>
      </c>
      <c r="G18" s="212" t="s">
        <v>46</v>
      </c>
      <c r="H18" s="213" t="s">
        <v>88</v>
      </c>
      <c r="I18" s="212" t="s">
        <v>23</v>
      </c>
      <c r="J18" s="213" t="s">
        <v>202</v>
      </c>
      <c r="K18" s="205" t="s">
        <v>203</v>
      </c>
      <c r="L18" s="221" t="s">
        <v>204</v>
      </c>
    </row>
    <row r="19" spans="1:12" s="50" customFormat="1" ht="25.5">
      <c r="A19" s="362" t="s">
        <v>117</v>
      </c>
      <c r="B19" s="361"/>
      <c r="C19" s="209" t="s">
        <v>198</v>
      </c>
      <c r="D19" s="260" t="s">
        <v>211</v>
      </c>
      <c r="E19" s="210">
        <f>F19*0.8</f>
        <v>513600</v>
      </c>
      <c r="F19" s="211">
        <v>642000</v>
      </c>
      <c r="G19" s="212" t="s">
        <v>50</v>
      </c>
      <c r="H19" s="213" t="s">
        <v>88</v>
      </c>
      <c r="I19" s="212" t="s">
        <v>23</v>
      </c>
      <c r="J19" s="213" t="s">
        <v>196</v>
      </c>
      <c r="K19" s="206" t="s">
        <v>48</v>
      </c>
      <c r="L19" s="221" t="s">
        <v>204</v>
      </c>
    </row>
    <row r="20" spans="1:12" s="38" customFormat="1" ht="25.5">
      <c r="A20" s="363" t="s">
        <v>118</v>
      </c>
      <c r="B20" s="361"/>
      <c r="C20" s="193" t="s">
        <v>201</v>
      </c>
      <c r="D20" s="259" t="s">
        <v>209</v>
      </c>
      <c r="E20" s="100">
        <v>300000</v>
      </c>
      <c r="F20" s="79">
        <v>375000</v>
      </c>
      <c r="G20" s="104" t="s">
        <v>46</v>
      </c>
      <c r="H20" s="80" t="s">
        <v>88</v>
      </c>
      <c r="I20" s="104" t="s">
        <v>23</v>
      </c>
      <c r="J20" s="80" t="s">
        <v>197</v>
      </c>
      <c r="K20" s="123" t="s">
        <v>48</v>
      </c>
      <c r="L20" s="221" t="s">
        <v>204</v>
      </c>
    </row>
    <row r="21" spans="1:12" s="48" customFormat="1" ht="51">
      <c r="A21" s="268" t="s">
        <v>135</v>
      </c>
      <c r="B21" s="269"/>
      <c r="C21" s="270" t="s">
        <v>216</v>
      </c>
      <c r="D21" s="275" t="s">
        <v>219</v>
      </c>
      <c r="E21" s="278">
        <v>37000</v>
      </c>
      <c r="F21" s="279">
        <f>E21*1.25</f>
        <v>46250</v>
      </c>
      <c r="G21" s="271" t="s">
        <v>72</v>
      </c>
      <c r="H21" s="272"/>
      <c r="I21" s="271"/>
      <c r="J21" s="272"/>
      <c r="K21" s="273"/>
      <c r="L21" s="274" t="s">
        <v>220</v>
      </c>
    </row>
    <row r="22" spans="1:12" s="284" customFormat="1" ht="25.5">
      <c r="A22" s="275" t="s">
        <v>214</v>
      </c>
      <c r="B22" s="276"/>
      <c r="C22" s="277" t="s">
        <v>217</v>
      </c>
      <c r="D22" s="275" t="s">
        <v>219</v>
      </c>
      <c r="E22" s="278">
        <v>35000</v>
      </c>
      <c r="F22" s="279">
        <f>E22*1.25</f>
        <v>43750</v>
      </c>
      <c r="G22" s="280" t="s">
        <v>72</v>
      </c>
      <c r="H22" s="281"/>
      <c r="I22" s="280"/>
      <c r="J22" s="281"/>
      <c r="K22" s="282"/>
      <c r="L22" s="283" t="s">
        <v>218</v>
      </c>
    </row>
    <row r="23" spans="1:12" s="53" customFormat="1" ht="26.25" thickBot="1">
      <c r="A23" s="364" t="s">
        <v>215</v>
      </c>
      <c r="B23" s="365"/>
      <c r="C23" s="369" t="s">
        <v>212</v>
      </c>
      <c r="D23" s="370" t="s">
        <v>213</v>
      </c>
      <c r="E23" s="371">
        <f>F23*0.8</f>
        <v>70000</v>
      </c>
      <c r="F23" s="372">
        <v>87500</v>
      </c>
      <c r="G23" s="373" t="s">
        <v>72</v>
      </c>
      <c r="H23" s="203"/>
      <c r="I23" s="204"/>
      <c r="J23" s="203"/>
      <c r="K23" s="207"/>
      <c r="L23" s="374" t="s">
        <v>254</v>
      </c>
    </row>
    <row r="24" ht="15" customHeight="1">
      <c r="C24" s="40"/>
    </row>
    <row r="25" ht="15" customHeight="1"/>
    <row r="26" ht="15" customHeight="1"/>
    <row r="27" ht="6" customHeight="1"/>
    <row r="28" spans="3:6" ht="16.5" customHeight="1">
      <c r="C28" s="6"/>
      <c r="E28" s="1"/>
      <c r="F28" s="1"/>
    </row>
    <row r="29" spans="3:6" ht="12.75">
      <c r="C29" s="6"/>
      <c r="F29" s="1"/>
    </row>
    <row r="30" spans="1:6" ht="15.75">
      <c r="A30" s="26"/>
      <c r="B30" s="27"/>
      <c r="C30" s="6"/>
      <c r="D30" s="29"/>
      <c r="E30" s="29"/>
      <c r="F30" s="45"/>
    </row>
    <row r="31" spans="1:6" ht="15.75">
      <c r="A31" s="30"/>
      <c r="B31" s="29"/>
      <c r="C31" s="41"/>
      <c r="D31" s="29"/>
      <c r="E31" s="29"/>
      <c r="F31" s="29"/>
    </row>
    <row r="32" spans="1:6" ht="15.75">
      <c r="A32" s="30"/>
      <c r="B32" s="29"/>
      <c r="C32" s="31"/>
      <c r="D32" s="29"/>
      <c r="E32" s="29"/>
      <c r="F32" s="29"/>
    </row>
    <row r="33" spans="1:6" ht="15.75">
      <c r="A33" s="30"/>
      <c r="B33" s="29"/>
      <c r="C33" s="31"/>
      <c r="D33" s="29"/>
      <c r="E33" s="29"/>
      <c r="F33" s="29"/>
    </row>
    <row r="34" spans="1:6" ht="8.25" customHeight="1">
      <c r="A34" s="32"/>
      <c r="B34" s="27"/>
      <c r="C34" s="33"/>
      <c r="D34" s="27"/>
      <c r="E34" s="27"/>
      <c r="F34" s="27"/>
    </row>
    <row r="35" spans="1:12" s="7" customFormat="1" ht="15.75">
      <c r="A35" s="32"/>
      <c r="B35" s="27"/>
      <c r="C35" s="33"/>
      <c r="D35" s="27"/>
      <c r="E35" s="27"/>
      <c r="F35" s="27"/>
      <c r="G35" s="5"/>
      <c r="H35" s="5"/>
      <c r="I35" s="5"/>
      <c r="J35" s="5"/>
      <c r="K35" s="18"/>
      <c r="L35" s="224"/>
    </row>
    <row r="36" spans="1:12" s="6" customFormat="1" ht="15">
      <c r="A36" s="28"/>
      <c r="B36" s="29"/>
      <c r="C36" s="31"/>
      <c r="D36" s="29"/>
      <c r="E36" s="29"/>
      <c r="F36" s="29"/>
      <c r="G36" s="5"/>
      <c r="H36" s="5"/>
      <c r="I36" s="5"/>
      <c r="J36" s="5"/>
      <c r="K36" s="18"/>
      <c r="L36" s="224"/>
    </row>
    <row r="39" spans="1:12" s="25" customFormat="1" ht="12.75">
      <c r="A39"/>
      <c r="B39" s="19"/>
      <c r="C39"/>
      <c r="D39"/>
      <c r="E39"/>
      <c r="F39"/>
      <c r="G39" s="5"/>
      <c r="H39" s="5"/>
      <c r="I39" s="5"/>
      <c r="J39" s="5"/>
      <c r="K39" s="18"/>
      <c r="L39" s="224"/>
    </row>
    <row r="40" spans="1:12" s="25" customFormat="1" ht="12.75">
      <c r="A40"/>
      <c r="B40" s="19"/>
      <c r="C40"/>
      <c r="D40"/>
      <c r="E40"/>
      <c r="F40"/>
      <c r="G40" s="5"/>
      <c r="H40" s="5"/>
      <c r="I40" s="5"/>
      <c r="J40" s="5"/>
      <c r="K40" s="18"/>
      <c r="L40" s="224"/>
    </row>
    <row r="41" ht="6" customHeight="1"/>
    <row r="42" ht="16.5" customHeight="1"/>
    <row r="43" spans="1:12" s="6" customFormat="1" ht="12.75">
      <c r="A43"/>
      <c r="B43" s="19"/>
      <c r="C43"/>
      <c r="D43"/>
      <c r="E43"/>
      <c r="F43"/>
      <c r="G43" s="5"/>
      <c r="H43" s="5"/>
      <c r="I43" s="5"/>
      <c r="J43" s="5"/>
      <c r="K43" s="18"/>
      <c r="L43" s="224"/>
    </row>
    <row r="44" spans="1:12" s="6" customFormat="1" ht="15" customHeight="1">
      <c r="A44"/>
      <c r="B44" s="19"/>
      <c r="C44"/>
      <c r="D44"/>
      <c r="E44"/>
      <c r="F44"/>
      <c r="G44" s="5"/>
      <c r="H44" s="5"/>
      <c r="I44" s="5"/>
      <c r="J44" s="5"/>
      <c r="K44" s="18"/>
      <c r="L44" s="224"/>
    </row>
    <row r="45" spans="1:12" s="6" customFormat="1" ht="12.75">
      <c r="A45"/>
      <c r="B45" s="19"/>
      <c r="C45"/>
      <c r="D45"/>
      <c r="E45"/>
      <c r="F45"/>
      <c r="G45" s="5"/>
      <c r="H45" s="5"/>
      <c r="I45" s="5"/>
      <c r="J45" s="5"/>
      <c r="K45" s="18"/>
      <c r="L45" s="224"/>
    </row>
    <row r="46" spans="1:12" s="6" customFormat="1" ht="12.75">
      <c r="A46"/>
      <c r="B46" s="19"/>
      <c r="C46"/>
      <c r="D46"/>
      <c r="E46"/>
      <c r="F46"/>
      <c r="G46" s="5"/>
      <c r="H46" s="5"/>
      <c r="I46" s="5"/>
      <c r="J46" s="5"/>
      <c r="K46" s="18"/>
      <c r="L46" s="224"/>
    </row>
    <row r="47" spans="1:12" s="6" customFormat="1" ht="12.75">
      <c r="A47"/>
      <c r="B47" s="19"/>
      <c r="C47"/>
      <c r="D47"/>
      <c r="E47"/>
      <c r="F47"/>
      <c r="G47" s="5"/>
      <c r="H47" s="5"/>
      <c r="I47" s="5"/>
      <c r="J47" s="5"/>
      <c r="K47" s="18"/>
      <c r="L47" s="224"/>
    </row>
    <row r="54" spans="1:12" s="5" customFormat="1" ht="12.75">
      <c r="A54"/>
      <c r="B54" s="19"/>
      <c r="C54"/>
      <c r="D54"/>
      <c r="E54"/>
      <c r="F54"/>
      <c r="K54" s="18"/>
      <c r="L54" s="224"/>
    </row>
    <row r="55" spans="1:12" s="5" customFormat="1" ht="12.75">
      <c r="A55"/>
      <c r="B55" s="19"/>
      <c r="C55"/>
      <c r="D55"/>
      <c r="E55"/>
      <c r="F55"/>
      <c r="K55" s="18"/>
      <c r="L55" s="224"/>
    </row>
    <row r="56" spans="1:12" s="5" customFormat="1" ht="12.75">
      <c r="A56"/>
      <c r="B56" s="19"/>
      <c r="C56"/>
      <c r="D56"/>
      <c r="E56"/>
      <c r="F56"/>
      <c r="K56" s="18"/>
      <c r="L56" s="224"/>
    </row>
    <row r="57" spans="1:12" s="5" customFormat="1" ht="12.75">
      <c r="A57"/>
      <c r="B57" s="19"/>
      <c r="C57"/>
      <c r="D57"/>
      <c r="E57"/>
      <c r="F57"/>
      <c r="K57" s="18"/>
      <c r="L57" s="224"/>
    </row>
    <row r="58" spans="1:12" s="5" customFormat="1" ht="12.75">
      <c r="A58"/>
      <c r="B58" s="19"/>
      <c r="C58"/>
      <c r="D58"/>
      <c r="E58"/>
      <c r="F58"/>
      <c r="K58" s="18"/>
      <c r="L58" s="224"/>
    </row>
    <row r="59" spans="1:12" s="5" customFormat="1" ht="12.75">
      <c r="A59"/>
      <c r="B59" s="19"/>
      <c r="C59"/>
      <c r="D59"/>
      <c r="E59"/>
      <c r="F59"/>
      <c r="K59" s="18"/>
      <c r="L59" s="224"/>
    </row>
    <row r="60" spans="1:12" s="5" customFormat="1" ht="12.75">
      <c r="A60"/>
      <c r="B60" s="19"/>
      <c r="C60"/>
      <c r="D60"/>
      <c r="E60"/>
      <c r="F60"/>
      <c r="K60" s="18"/>
      <c r="L60" s="224"/>
    </row>
  </sheetData>
  <sheetProtection/>
  <mergeCells count="13">
    <mergeCell ref="A2:L2"/>
    <mergeCell ref="E3:H3"/>
    <mergeCell ref="A7:B7"/>
    <mergeCell ref="A8:B8"/>
    <mergeCell ref="A12:B12"/>
    <mergeCell ref="A13:B13"/>
    <mergeCell ref="A4:B4"/>
    <mergeCell ref="A14:B14"/>
    <mergeCell ref="A15:B15"/>
    <mergeCell ref="A18:B18"/>
    <mergeCell ref="A19:B19"/>
    <mergeCell ref="A20:B20"/>
    <mergeCell ref="A23:B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Ana Mušan</cp:lastModifiedBy>
  <cp:lastPrinted>2021-09-24T07:00:21Z</cp:lastPrinted>
  <dcterms:created xsi:type="dcterms:W3CDTF">2009-05-15T07:17:59Z</dcterms:created>
  <dcterms:modified xsi:type="dcterms:W3CDTF">2021-09-24T08:26:35Z</dcterms:modified>
  <cp:category/>
  <cp:version/>
  <cp:contentType/>
  <cp:contentStatus/>
</cp:coreProperties>
</file>